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DMIN\"/>
    </mc:Choice>
  </mc:AlternateContent>
  <xr:revisionPtr revIDLastSave="0" documentId="8_{0F27EC53-FFB8-46EE-ADDC-170EE51C47F4}" xr6:coauthVersionLast="47" xr6:coauthVersionMax="47" xr10:uidLastSave="{00000000-0000-0000-0000-000000000000}"/>
  <bookViews>
    <workbookView xWindow="-21720" yWindow="2490" windowWidth="21840" windowHeight="13140" tabRatio="858" xr2:uid="{00000000-000D-0000-FFFF-FFFF00000000}"/>
  </bookViews>
  <sheets>
    <sheet name="Annual Leave 35 &amp; PT" sheetId="1" r:id="rId1"/>
    <sheet name="Annual Leave 37" sheetId="4" r:id="rId2"/>
    <sheet name="Annual Leave TT" sheetId="3" r:id="rId3"/>
    <sheet name="Public Holidays 35 &amp; PT" sheetId="2" r:id="rId4"/>
    <sheet name="Public Holidays 37" sheetId="5" r:id="rId5"/>
    <sheet name="Public Holidays TT" sheetId="7" r:id="rId6"/>
    <sheet name="Former GCMB AL" sheetId="8" r:id="rId7"/>
    <sheet name="Former GCMB PH" sheetId="9" r:id="rId8"/>
  </sheets>
  <definedNames>
    <definedName name="_xlnm.Print_Area" localSheetId="4">'Public Holidays 37'!$A$4:$U$26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9" l="1"/>
  <c r="O17" i="9"/>
  <c r="O16" i="9"/>
  <c r="O15" i="9"/>
  <c r="O14" i="9"/>
  <c r="O13" i="9"/>
  <c r="O12" i="9"/>
  <c r="O11" i="9"/>
  <c r="O10" i="9"/>
  <c r="M17" i="7"/>
  <c r="M16" i="7"/>
  <c r="M15" i="7"/>
  <c r="M14" i="7"/>
  <c r="M13" i="7"/>
  <c r="M12" i="7"/>
  <c r="M11" i="7"/>
  <c r="M10" i="7"/>
  <c r="M9" i="7"/>
  <c r="I17" i="5"/>
  <c r="I16" i="5"/>
  <c r="I15" i="5"/>
  <c r="I14" i="5"/>
  <c r="I13" i="5"/>
  <c r="I12" i="5"/>
  <c r="I11" i="5"/>
  <c r="I10" i="5"/>
  <c r="I9" i="5"/>
  <c r="G10" i="1" l="1"/>
  <c r="E10" i="9"/>
  <c r="E11" i="9"/>
  <c r="E12" i="9"/>
  <c r="E13" i="9"/>
  <c r="E14" i="9"/>
  <c r="E15" i="9"/>
  <c r="E16" i="9"/>
  <c r="E17" i="9"/>
  <c r="E18" i="9"/>
  <c r="E19" i="9"/>
  <c r="E20" i="9"/>
  <c r="B33" i="9"/>
  <c r="E33" i="9" s="1"/>
  <c r="B32" i="9"/>
  <c r="E32" i="9" s="1"/>
  <c r="B31" i="9"/>
  <c r="E31" i="9" s="1"/>
  <c r="B30" i="9"/>
  <c r="E30" i="9" s="1"/>
  <c r="B29" i="9"/>
  <c r="E29" i="9" s="1"/>
  <c r="B28" i="9"/>
  <c r="E28" i="9" s="1"/>
  <c r="B27" i="9"/>
  <c r="E27" i="9" s="1"/>
  <c r="B26" i="9"/>
  <c r="E26" i="9" s="1"/>
  <c r="B25" i="9"/>
  <c r="E25" i="9" s="1"/>
  <c r="B24" i="9"/>
  <c r="E24" i="9" s="1"/>
  <c r="B23" i="9"/>
  <c r="E23" i="9" s="1"/>
  <c r="B22" i="9"/>
  <c r="E22" i="9" s="1"/>
  <c r="B21" i="9"/>
  <c r="E21" i="9" s="1"/>
  <c r="M19" i="8"/>
  <c r="M18" i="8"/>
  <c r="M17" i="8"/>
  <c r="G20" i="8"/>
  <c r="H20" i="8" s="1"/>
  <c r="M16" i="8"/>
  <c r="G19" i="8"/>
  <c r="H19" i="8" s="1"/>
  <c r="M15" i="8"/>
  <c r="G18" i="8"/>
  <c r="H18" i="8" s="1"/>
  <c r="M14" i="8"/>
  <c r="G17" i="8"/>
  <c r="H17" i="8" s="1"/>
  <c r="M13" i="8"/>
  <c r="G16" i="8"/>
  <c r="H16" i="8" s="1"/>
  <c r="M12" i="8"/>
  <c r="G15" i="8"/>
  <c r="H15" i="8" s="1"/>
  <c r="M11" i="8"/>
  <c r="G14" i="8"/>
  <c r="H14" i="8" s="1"/>
  <c r="G13" i="8"/>
  <c r="H13" i="8" s="1"/>
  <c r="G12" i="8"/>
  <c r="H12" i="8" s="1"/>
  <c r="G11" i="8"/>
  <c r="H11" i="8" s="1"/>
  <c r="G12" i="1"/>
  <c r="G13" i="1"/>
  <c r="H13" i="1" s="1"/>
  <c r="G12" i="4"/>
  <c r="H12" i="4" s="1"/>
  <c r="G13" i="4"/>
  <c r="H13" i="4" s="1"/>
  <c r="G14" i="4"/>
  <c r="H14" i="4" s="1"/>
  <c r="G15" i="4"/>
  <c r="H15" i="4"/>
  <c r="G14" i="1"/>
  <c r="H14" i="1" s="1"/>
  <c r="G11" i="1" l="1"/>
  <c r="H11" i="1" s="1"/>
  <c r="G11" i="4" l="1"/>
  <c r="H11" i="4" s="1"/>
  <c r="H12" i="1" l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P18" i="3" l="1"/>
  <c r="P17" i="3"/>
  <c r="P16" i="3"/>
  <c r="P15" i="3"/>
  <c r="P14" i="3"/>
  <c r="P13" i="3"/>
  <c r="P12" i="3"/>
  <c r="P11" i="3"/>
  <c r="P10" i="3"/>
  <c r="M18" i="4"/>
  <c r="M17" i="4"/>
  <c r="M16" i="4"/>
  <c r="M15" i="4"/>
  <c r="M14" i="4"/>
  <c r="M13" i="4"/>
  <c r="M12" i="4"/>
  <c r="M11" i="4"/>
  <c r="M10" i="4"/>
  <c r="G11" i="3" l="1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10" i="3"/>
  <c r="B21" i="7"/>
  <c r="E21" i="7" s="1"/>
  <c r="H21" i="7" s="1"/>
  <c r="B20" i="7"/>
  <c r="E20" i="7" s="1"/>
  <c r="H20" i="7" s="1"/>
  <c r="B19" i="7"/>
  <c r="E19" i="7" s="1"/>
  <c r="H19" i="7" s="1"/>
  <c r="B18" i="7"/>
  <c r="E18" i="7" s="1"/>
  <c r="H18" i="7" s="1"/>
  <c r="B17" i="7"/>
  <c r="B16" i="7"/>
  <c r="E16" i="7" s="1"/>
  <c r="H16" i="7" s="1"/>
  <c r="B15" i="7"/>
  <c r="E15" i="7" s="1"/>
  <c r="H15" i="7" s="1"/>
  <c r="B14" i="7"/>
  <c r="E14" i="7" s="1"/>
  <c r="H14" i="7" s="1"/>
  <c r="B13" i="7"/>
  <c r="E13" i="7" s="1"/>
  <c r="H13" i="7" s="1"/>
  <c r="B12" i="7"/>
  <c r="E12" i="7" s="1"/>
  <c r="H12" i="7" s="1"/>
  <c r="B11" i="7"/>
  <c r="E11" i="7" s="1"/>
  <c r="H11" i="7" s="1"/>
  <c r="B10" i="7"/>
  <c r="E10" i="7" s="1"/>
  <c r="H10" i="7" s="1"/>
  <c r="B9" i="7"/>
  <c r="E9" i="7" s="1"/>
  <c r="H9" i="7" s="1"/>
  <c r="E17" i="7" l="1"/>
  <c r="H17" i="7" s="1"/>
  <c r="H24" i="3"/>
  <c r="K24" i="3" s="1"/>
  <c r="H23" i="3"/>
  <c r="K23" i="3" s="1"/>
  <c r="H22" i="3"/>
  <c r="K22" i="3" s="1"/>
  <c r="H21" i="3"/>
  <c r="K21" i="3" s="1"/>
  <c r="H20" i="3"/>
  <c r="K20" i="3" s="1"/>
  <c r="H19" i="3"/>
  <c r="K19" i="3" s="1"/>
  <c r="H10" i="3"/>
  <c r="K10" i="3" s="1"/>
  <c r="H18" i="3"/>
  <c r="K18" i="3" s="1"/>
  <c r="H17" i="3"/>
  <c r="K17" i="3" s="1"/>
  <c r="H16" i="3"/>
  <c r="K16" i="3" s="1"/>
  <c r="H15" i="3"/>
  <c r="K15" i="3" s="1"/>
  <c r="H14" i="3"/>
  <c r="K14" i="3" s="1"/>
  <c r="H13" i="3"/>
  <c r="K13" i="3" s="1"/>
  <c r="H12" i="3"/>
  <c r="K12" i="3" s="1"/>
  <c r="H11" i="3"/>
  <c r="K11" i="3" s="1"/>
  <c r="I17" i="2" l="1"/>
  <c r="I16" i="2"/>
  <c r="I15" i="2"/>
  <c r="I14" i="2"/>
  <c r="I13" i="2"/>
  <c r="I12" i="2"/>
  <c r="I11" i="2"/>
  <c r="I10" i="2"/>
  <c r="I9" i="2"/>
  <c r="M18" i="1"/>
  <c r="M17" i="1"/>
  <c r="M16" i="1"/>
  <c r="M15" i="1"/>
  <c r="M14" i="1"/>
  <c r="M13" i="1"/>
  <c r="M12" i="1"/>
  <c r="M11" i="1"/>
  <c r="M10" i="1"/>
  <c r="B10" i="5" l="1"/>
  <c r="E10" i="5" s="1"/>
  <c r="B11" i="5"/>
  <c r="E11" i="5" s="1"/>
  <c r="B12" i="5"/>
  <c r="E12" i="5" s="1"/>
  <c r="B13" i="5"/>
  <c r="E13" i="5" s="1"/>
  <c r="B14" i="5"/>
  <c r="E14" i="5" s="1"/>
  <c r="B15" i="5"/>
  <c r="E15" i="5" s="1"/>
  <c r="B16" i="5"/>
  <c r="E16" i="5" s="1"/>
  <c r="B17" i="5"/>
  <c r="E17" i="5" s="1"/>
  <c r="B18" i="5"/>
  <c r="E18" i="5" s="1"/>
  <c r="B19" i="5"/>
  <c r="E19" i="5" s="1"/>
  <c r="B20" i="5"/>
  <c r="E20" i="5" s="1"/>
  <c r="B21" i="5"/>
  <c r="E21" i="5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10" i="4"/>
  <c r="H10" i="4" s="1"/>
  <c r="H10" i="1"/>
  <c r="B10" i="2" l="1"/>
  <c r="E10" i="2" s="1"/>
  <c r="B11" i="2"/>
  <c r="E11" i="2" s="1"/>
  <c r="B12" i="2"/>
  <c r="E12" i="2" s="1"/>
  <c r="B13" i="2"/>
  <c r="E13" i="2" s="1"/>
  <c r="B14" i="2"/>
  <c r="E14" i="2" s="1"/>
  <c r="B15" i="2"/>
  <c r="E15" i="2" s="1"/>
  <c r="B16" i="2"/>
  <c r="E16" i="2" s="1"/>
  <c r="B17" i="2"/>
  <c r="E17" i="2" s="1"/>
  <c r="B18" i="2"/>
  <c r="E18" i="2" s="1"/>
  <c r="B19" i="2"/>
  <c r="E19" i="2" s="1"/>
  <c r="B20" i="2"/>
  <c r="E20" i="2" s="1"/>
  <c r="B21" i="2"/>
  <c r="E21" i="2" s="1"/>
  <c r="B9" i="5" l="1"/>
  <c r="E9" i="5" s="1"/>
  <c r="B9" i="2" l="1"/>
  <c r="E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McKenna, Ann</author>
  </authors>
  <commentList>
    <comment ref="J9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Enter the weeks the employee is Programmed to work (i.e. 36, 38, 40 etc)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McKenna, Ann</author>
  </authors>
  <commentList>
    <comment ref="G8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Enter the weeks the employee is Programmed to work (i.e. 36, 38, 40 etc) </t>
        </r>
      </text>
    </comment>
  </commentList>
</comments>
</file>

<file path=xl/sharedStrings.xml><?xml version="1.0" encoding="utf-8"?>
<sst xmlns="http://schemas.openxmlformats.org/spreadsheetml/2006/main" count="365" uniqueCount="79">
  <si>
    <t>Full and Part Time Staff</t>
  </si>
  <si>
    <t>Formula is:  Entitlement divide by 35hrs x contracted hours divide by 365 days x days worked = entitlement</t>
  </si>
  <si>
    <t>ANNUAL LEAVE CALCULATOR</t>
  </si>
  <si>
    <t>Only the columns in yellow need to be populated to calculate the annual leave entitlement</t>
  </si>
  <si>
    <t>&lt;  5 years Service = 210hrs (30days)</t>
  </si>
  <si>
    <t>&gt; 5 years Service = 245hrs (35days)</t>
  </si>
  <si>
    <t>Full Time Allowance</t>
  </si>
  <si>
    <t>Full Time</t>
  </si>
  <si>
    <t>Contracted Hours</t>
  </si>
  <si>
    <t>annual days</t>
  </si>
  <si>
    <t>Start Date</t>
  </si>
  <si>
    <t>End Date</t>
  </si>
  <si>
    <t>Days worked</t>
  </si>
  <si>
    <t>Entitlement</t>
  </si>
  <si>
    <t xml:space="preserve"> </t>
  </si>
  <si>
    <t>Conversion Table</t>
  </si>
  <si>
    <t>Hours</t>
  </si>
  <si>
    <t>Minutes</t>
  </si>
  <si>
    <t>=</t>
  </si>
  <si>
    <t>May</t>
  </si>
  <si>
    <t>Dec</t>
  </si>
  <si>
    <t>37hrs Contracted Employees</t>
  </si>
  <si>
    <t>Formula is:  Entitlement divide by 37hrs x contracted hours divide by 365 days x days worked = entitlement</t>
  </si>
  <si>
    <t>&lt;  5 years Service = 222hrs (30days)</t>
  </si>
  <si>
    <t>&gt; 5 years Service = 259hrs (35days)</t>
  </si>
  <si>
    <t>Formula is:  Entitlement divide by 35hrs x contracted hours divide by 365 days x days worked divide by 52 weeks x contracted weeks = entitlement</t>
  </si>
  <si>
    <t>Contracted Weeks</t>
  </si>
  <si>
    <t>Only the columns in Yellow need to be populated to calculate the annual leave entitlement</t>
  </si>
  <si>
    <t xml:space="preserve">52 weeks per year </t>
  </si>
  <si>
    <t>Programmed Weeks</t>
  </si>
  <si>
    <t>Final Entitlement</t>
  </si>
  <si>
    <t xml:space="preserve">Only the column in Yellow needs to be populated </t>
  </si>
  <si>
    <t>Days</t>
  </si>
  <si>
    <t xml:space="preserve">Public Holiday Hrs </t>
  </si>
  <si>
    <t>Full Time Hrs</t>
  </si>
  <si>
    <t>Hours Worked</t>
  </si>
  <si>
    <t>New Year</t>
  </si>
  <si>
    <t xml:space="preserve">January </t>
  </si>
  <si>
    <t>1day</t>
  </si>
  <si>
    <t>7hrs</t>
  </si>
  <si>
    <t>Good Friday</t>
  </si>
  <si>
    <t>April</t>
  </si>
  <si>
    <t>Easter Monday</t>
  </si>
  <si>
    <t>Christmas Day</t>
  </si>
  <si>
    <t>Boxing Day</t>
  </si>
  <si>
    <t>New Years's Eve</t>
  </si>
  <si>
    <t>1/2day</t>
  </si>
  <si>
    <t>3.5hrs</t>
  </si>
  <si>
    <t>For the full entitlement (*6.5days) employees need to be in post at the start of the year i.e. 1st January and stay until the end of the year 31 December</t>
  </si>
  <si>
    <t>Employees are only entitled to Public Holidays if they are in post</t>
  </si>
  <si>
    <t>Public Holiday Hours entitlement must be changed if the employee starts after 1st January</t>
  </si>
  <si>
    <t>You must always check the employees work pattern to find out what hours they are due to work on the Public Holiday</t>
  </si>
  <si>
    <t xml:space="preserve">Formula is:  Public Holiday 7hrs divide by 35hrs x 37hrs = employees on 37hr contract are entitled to 7.40 per day            </t>
  </si>
  <si>
    <t>Formula is:  Public Holiday Hrs divide by 35 x contracted hours divide by 52 weeks x contracted weeks = entitlement</t>
  </si>
  <si>
    <t>Only the column in Yellow needs to be populated</t>
  </si>
  <si>
    <t>Weeks</t>
  </si>
  <si>
    <t>&lt;  5 years Service = 168hrs (24days)</t>
  </si>
  <si>
    <t>&gt; 5 years Service = 203hrs (29days)</t>
  </si>
  <si>
    <t>Full AND Part Time Staff Contracted Weeks</t>
  </si>
  <si>
    <t>Formula is:  Public Holiday Hrs divide by 35 x contracted hours = entitlement</t>
  </si>
  <si>
    <t>Glasgow Life Public Holidays 2024 are:</t>
  </si>
  <si>
    <t>FTE hrs</t>
  </si>
  <si>
    <t>March</t>
  </si>
  <si>
    <t>Public Holiday Calculator</t>
  </si>
  <si>
    <t>45.5 hrs pro rata (6.5 days)</t>
  </si>
  <si>
    <t>FTE Days</t>
  </si>
  <si>
    <t xml:space="preserve">45.5 hrs (6.5 days) pro rata </t>
  </si>
  <si>
    <t>Full and Part Time Contracted Weeks</t>
  </si>
  <si>
    <t xml:space="preserve">84 hrs (12 days) pro rata </t>
  </si>
  <si>
    <t>Former GCMB Public Holidays 2024 are:</t>
  </si>
  <si>
    <t>May Day</t>
  </si>
  <si>
    <t>May Weekend Friday</t>
  </si>
  <si>
    <t>May Weekend Monday</t>
  </si>
  <si>
    <t>Fair Monday</t>
  </si>
  <si>
    <t>July</t>
  </si>
  <si>
    <t>September Weekend Friday</t>
  </si>
  <si>
    <t>September Weekend Monday</t>
  </si>
  <si>
    <t>September</t>
  </si>
  <si>
    <t>1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</si>
</sst>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6" fillId="0" borderId="0" xfId="0" applyFont="1"/>
    <xf numFmtId="0" fontId="0" fillId="0" borderId="1" xfId="0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6" xfId="0" applyFill="1" applyBorder="1"/>
    <xf numFmtId="0" fontId="0" fillId="3" borderId="17" xfId="0" applyFill="1" applyBorder="1" applyAlignment="1">
      <alignment horizontal="center"/>
    </xf>
    <xf numFmtId="0" fontId="0" fillId="0" borderId="3" xfId="0" applyBorder="1"/>
    <xf numFmtId="0" fontId="0" fillId="0" borderId="15" xfId="0" applyBorder="1"/>
    <xf numFmtId="0" fontId="0" fillId="0" borderId="2" xfId="0" applyBorder="1"/>
    <xf numFmtId="164" fontId="3" fillId="0" borderId="1" xfId="0" applyNumberFormat="1" applyFont="1" applyBorder="1" applyAlignment="1">
      <alignment horizontal="center"/>
    </xf>
    <xf numFmtId="164" fontId="0" fillId="0" borderId="0" xfId="0" applyNumberFormat="1"/>
    <xf numFmtId="2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/>
    </xf>
    <xf numFmtId="164" fontId="2" fillId="0" borderId="0" xfId="0" applyNumberFormat="1" applyFont="1"/>
    <xf numFmtId="0" fontId="0" fillId="3" borderId="23" xfId="0" applyFill="1" applyBorder="1" applyAlignment="1">
      <alignment horizontal="center"/>
    </xf>
    <xf numFmtId="0" fontId="0" fillId="3" borderId="24" xfId="0" applyFill="1" applyBorder="1"/>
    <xf numFmtId="0" fontId="0" fillId="3" borderId="25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2" xfId="0" applyBorder="1"/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left"/>
    </xf>
    <xf numFmtId="0" fontId="0" fillId="4" borderId="8" xfId="0" applyFill="1" applyBorder="1"/>
    <xf numFmtId="0" fontId="0" fillId="4" borderId="9" xfId="0" applyFill="1" applyBorder="1"/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0" fillId="3" borderId="33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/>
    <xf numFmtId="0" fontId="5" fillId="3" borderId="29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/>
    <xf numFmtId="0" fontId="5" fillId="0" borderId="34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2">
    <cellStyle name="Normal" xfId="0" builtinId="0"/>
    <cellStyle name="Normal 2" xfId="1" xr:uid="{FEBC9CFA-21CF-442F-A3A6-AD52256987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25"/>
  <sheetViews>
    <sheetView tabSelected="1" workbookViewId="0">
      <selection activeCell="T13" sqref="T13"/>
    </sheetView>
  </sheetViews>
  <sheetFormatPr defaultRowHeight="14" x14ac:dyDescent="0.3"/>
  <cols>
    <col min="1" max="1" width="11" style="3" customWidth="1"/>
    <col min="2" max="2" width="11" style="3" hidden="1" customWidth="1"/>
    <col min="3" max="3" width="11" style="3" customWidth="1"/>
    <col min="4" max="4" width="11" style="3" hidden="1" customWidth="1"/>
    <col min="5" max="5" width="11" style="3" customWidth="1"/>
    <col min="6" max="6" width="10.58203125" style="3" customWidth="1"/>
    <col min="7" max="7" width="6.75" style="3" customWidth="1"/>
    <col min="8" max="8" width="12.33203125" style="4" customWidth="1"/>
    <col min="10" max="10" width="9.58203125" customWidth="1"/>
    <col min="11" max="11" width="7.1640625" customWidth="1"/>
    <col min="12" max="12" width="3.4140625" customWidth="1"/>
    <col min="15" max="15" width="2" bestFit="1" customWidth="1"/>
    <col min="19" max="19" width="5.75" customWidth="1"/>
  </cols>
  <sheetData>
    <row r="1" spans="1:16" ht="34" customHeight="1" thickBot="1" x14ac:dyDescent="0.35">
      <c r="A1" s="68" t="s">
        <v>1</v>
      </c>
      <c r="B1" s="69"/>
      <c r="C1" s="69"/>
      <c r="D1" s="69"/>
      <c r="E1" s="69"/>
      <c r="F1" s="69"/>
      <c r="G1" s="69"/>
      <c r="H1" s="69"/>
      <c r="I1" s="69"/>
      <c r="J1" s="70"/>
    </row>
    <row r="3" spans="1:16" ht="17" customHeight="1" x14ac:dyDescent="0.3">
      <c r="A3" s="61">
        <v>2024</v>
      </c>
      <c r="B3" s="61"/>
      <c r="C3" s="61"/>
      <c r="D3" s="61"/>
      <c r="E3" s="61"/>
      <c r="F3" s="61"/>
      <c r="G3" s="61"/>
      <c r="H3" s="61"/>
      <c r="I3" s="11"/>
    </row>
    <row r="4" spans="1:16" ht="15.5" customHeight="1" x14ac:dyDescent="0.3">
      <c r="A4" s="61" t="s">
        <v>0</v>
      </c>
      <c r="B4" s="61"/>
      <c r="C4" s="61"/>
      <c r="D4" s="61"/>
      <c r="E4" s="61"/>
      <c r="F4" s="61"/>
      <c r="G4" s="61"/>
      <c r="H4" s="61"/>
      <c r="I4" s="11"/>
    </row>
    <row r="5" spans="1:16" x14ac:dyDescent="0.3">
      <c r="A5" s="67" t="s">
        <v>2</v>
      </c>
      <c r="B5" s="67"/>
      <c r="C5" s="67"/>
      <c r="D5" s="67"/>
      <c r="E5" s="67"/>
      <c r="F5" s="67"/>
      <c r="G5" s="67"/>
      <c r="H5" s="67"/>
      <c r="I5" s="12"/>
    </row>
    <row r="6" spans="1:16" ht="25.15" customHeight="1" x14ac:dyDescent="0.3">
      <c r="A6" s="66" t="s">
        <v>3</v>
      </c>
      <c r="B6" s="66"/>
      <c r="C6" s="66"/>
      <c r="D6" s="66"/>
      <c r="E6" s="66"/>
      <c r="F6" s="66"/>
      <c r="G6" s="66"/>
      <c r="H6" s="66"/>
      <c r="I6" s="12"/>
      <c r="J6" s="14"/>
    </row>
    <row r="7" spans="1:16" x14ac:dyDescent="0.3">
      <c r="A7" s="62" t="s">
        <v>4</v>
      </c>
      <c r="B7" s="62"/>
      <c r="C7" s="62"/>
      <c r="D7" s="62"/>
      <c r="E7" s="62"/>
      <c r="F7" s="62"/>
      <c r="G7" s="62"/>
      <c r="H7" s="62"/>
      <c r="I7" s="12"/>
    </row>
    <row r="8" spans="1:16" x14ac:dyDescent="0.3">
      <c r="A8" s="62" t="s">
        <v>5</v>
      </c>
      <c r="B8" s="62"/>
      <c r="C8" s="62"/>
      <c r="D8" s="62"/>
      <c r="E8" s="62"/>
      <c r="F8" s="62"/>
      <c r="G8" s="62"/>
      <c r="H8" s="62"/>
      <c r="I8" s="12"/>
      <c r="K8" s="90" t="s">
        <v>15</v>
      </c>
      <c r="L8" s="91"/>
      <c r="M8" s="92"/>
    </row>
    <row r="9" spans="1:16" s="1" customFormat="1" ht="28.5" thickBot="1" x14ac:dyDescent="0.35">
      <c r="A9" s="24" t="s">
        <v>6</v>
      </c>
      <c r="B9" s="2" t="s">
        <v>7</v>
      </c>
      <c r="C9" s="24" t="s">
        <v>8</v>
      </c>
      <c r="D9" s="2" t="s">
        <v>9</v>
      </c>
      <c r="E9" s="24" t="s">
        <v>10</v>
      </c>
      <c r="F9" s="24" t="s">
        <v>11</v>
      </c>
      <c r="G9" s="2" t="s">
        <v>12</v>
      </c>
      <c r="H9" s="42" t="s">
        <v>13</v>
      </c>
      <c r="K9" s="93" t="s">
        <v>16</v>
      </c>
      <c r="L9" s="56"/>
      <c r="M9" s="57" t="s">
        <v>17</v>
      </c>
    </row>
    <row r="10" spans="1:16" x14ac:dyDescent="0.3">
      <c r="A10" s="45">
        <v>210</v>
      </c>
      <c r="B10" s="43">
        <v>35</v>
      </c>
      <c r="C10" s="45">
        <v>35</v>
      </c>
      <c r="D10" s="43">
        <v>365</v>
      </c>
      <c r="E10" s="48">
        <v>44927</v>
      </c>
      <c r="F10" s="48">
        <v>45291</v>
      </c>
      <c r="G10" s="43">
        <f t="shared" ref="G10:G12" si="0">(F10-E10)+1</f>
        <v>365</v>
      </c>
      <c r="H10" s="44">
        <f t="shared" ref="H10:H11" si="1">A10/B10*C10/D10*G10</f>
        <v>210</v>
      </c>
      <c r="I10" s="41" t="s">
        <v>14</v>
      </c>
      <c r="K10" s="21">
        <v>0.1</v>
      </c>
      <c r="L10" s="7" t="s">
        <v>18</v>
      </c>
      <c r="M10" s="33">
        <f>60*K10</f>
        <v>6</v>
      </c>
      <c r="N10" s="1"/>
      <c r="O10" s="1"/>
      <c r="P10" s="1"/>
    </row>
    <row r="11" spans="1:16" x14ac:dyDescent="0.3">
      <c r="A11" s="45">
        <v>245</v>
      </c>
      <c r="B11" s="43">
        <v>35</v>
      </c>
      <c r="C11" s="45">
        <v>35</v>
      </c>
      <c r="D11" s="43">
        <v>365</v>
      </c>
      <c r="E11" s="48">
        <v>44927</v>
      </c>
      <c r="F11" s="48">
        <v>45291</v>
      </c>
      <c r="G11" s="43">
        <f t="shared" si="0"/>
        <v>365</v>
      </c>
      <c r="H11" s="44">
        <f t="shared" si="1"/>
        <v>245</v>
      </c>
      <c r="I11" t="s">
        <v>14</v>
      </c>
      <c r="K11" s="22">
        <v>0.2</v>
      </c>
      <c r="L11" s="13" t="s">
        <v>18</v>
      </c>
      <c r="M11" s="29">
        <f t="shared" ref="M11:M18" si="2">60*K11</f>
        <v>12</v>
      </c>
    </row>
    <row r="12" spans="1:16" x14ac:dyDescent="0.3">
      <c r="A12" s="10"/>
      <c r="B12" s="5">
        <v>35</v>
      </c>
      <c r="C12" s="10"/>
      <c r="D12" s="5">
        <v>365</v>
      </c>
      <c r="E12" s="59"/>
      <c r="F12" s="59"/>
      <c r="G12" s="5">
        <f t="shared" si="0"/>
        <v>1</v>
      </c>
      <c r="H12" s="40">
        <f t="shared" ref="H12:H25" si="3">A12/B12*C12/D12*G12</f>
        <v>0</v>
      </c>
      <c r="I12" t="s">
        <v>14</v>
      </c>
      <c r="K12" s="22">
        <v>0.3</v>
      </c>
      <c r="L12" s="13" t="s">
        <v>18</v>
      </c>
      <c r="M12" s="29">
        <f t="shared" si="2"/>
        <v>18</v>
      </c>
    </row>
    <row r="13" spans="1:16" x14ac:dyDescent="0.3">
      <c r="A13" s="10"/>
      <c r="B13" s="5">
        <v>35</v>
      </c>
      <c r="C13" s="10"/>
      <c r="D13" s="5">
        <v>365</v>
      </c>
      <c r="E13" s="59"/>
      <c r="F13" s="59"/>
      <c r="G13" s="5">
        <f t="shared" ref="G13:G25" si="4">(F13-E13)+1</f>
        <v>1</v>
      </c>
      <c r="H13" s="40">
        <f t="shared" si="3"/>
        <v>0</v>
      </c>
      <c r="I13" s="54" t="s">
        <v>14</v>
      </c>
      <c r="K13" s="22">
        <v>0.4</v>
      </c>
      <c r="L13" s="13" t="s">
        <v>18</v>
      </c>
      <c r="M13" s="29">
        <f t="shared" si="2"/>
        <v>24</v>
      </c>
    </row>
    <row r="14" spans="1:16" x14ac:dyDescent="0.3">
      <c r="A14" s="10"/>
      <c r="B14" s="5">
        <v>35</v>
      </c>
      <c r="C14" s="10"/>
      <c r="D14" s="5">
        <v>365</v>
      </c>
      <c r="E14" s="59"/>
      <c r="F14" s="59"/>
      <c r="G14" s="5">
        <f t="shared" si="4"/>
        <v>1</v>
      </c>
      <c r="H14" s="40">
        <f t="shared" si="3"/>
        <v>0</v>
      </c>
      <c r="K14" s="22">
        <v>0.5</v>
      </c>
      <c r="L14" s="13" t="s">
        <v>18</v>
      </c>
      <c r="M14" s="29">
        <f t="shared" si="2"/>
        <v>30</v>
      </c>
    </row>
    <row r="15" spans="1:16" x14ac:dyDescent="0.3">
      <c r="A15" s="10"/>
      <c r="B15" s="5">
        <v>35</v>
      </c>
      <c r="C15" s="10"/>
      <c r="D15" s="5">
        <v>365</v>
      </c>
      <c r="E15" s="59"/>
      <c r="F15" s="59"/>
      <c r="G15" s="5">
        <f t="shared" si="4"/>
        <v>1</v>
      </c>
      <c r="H15" s="40">
        <f t="shared" si="3"/>
        <v>0</v>
      </c>
      <c r="K15" s="22">
        <v>0.6</v>
      </c>
      <c r="L15" s="13" t="s">
        <v>18</v>
      </c>
      <c r="M15" s="29">
        <f t="shared" si="2"/>
        <v>36</v>
      </c>
    </row>
    <row r="16" spans="1:16" x14ac:dyDescent="0.3">
      <c r="A16" s="10"/>
      <c r="B16" s="5">
        <v>35</v>
      </c>
      <c r="C16" s="10"/>
      <c r="D16" s="5">
        <v>365</v>
      </c>
      <c r="E16" s="10"/>
      <c r="F16" s="10"/>
      <c r="G16" s="5">
        <f t="shared" si="4"/>
        <v>1</v>
      </c>
      <c r="H16" s="40">
        <f t="shared" si="3"/>
        <v>0</v>
      </c>
      <c r="K16" s="22">
        <v>0.7</v>
      </c>
      <c r="L16" s="13" t="s">
        <v>18</v>
      </c>
      <c r="M16" s="29">
        <f t="shared" si="2"/>
        <v>42</v>
      </c>
    </row>
    <row r="17" spans="1:13" x14ac:dyDescent="0.3">
      <c r="A17" s="10"/>
      <c r="B17" s="5">
        <v>35</v>
      </c>
      <c r="C17" s="10"/>
      <c r="D17" s="5">
        <v>365</v>
      </c>
      <c r="E17" s="10"/>
      <c r="F17" s="10"/>
      <c r="G17" s="5">
        <f t="shared" si="4"/>
        <v>1</v>
      </c>
      <c r="H17" s="40">
        <f t="shared" si="3"/>
        <v>0</v>
      </c>
      <c r="K17" s="22">
        <v>0.8</v>
      </c>
      <c r="L17" s="13" t="s">
        <v>18</v>
      </c>
      <c r="M17" s="29">
        <f t="shared" si="2"/>
        <v>48</v>
      </c>
    </row>
    <row r="18" spans="1:13" ht="14.5" thickBot="1" x14ac:dyDescent="0.35">
      <c r="A18" s="10"/>
      <c r="B18" s="5">
        <v>35</v>
      </c>
      <c r="C18" s="10"/>
      <c r="D18" s="5">
        <v>365</v>
      </c>
      <c r="E18" s="10"/>
      <c r="F18" s="10"/>
      <c r="G18" s="5">
        <f t="shared" si="4"/>
        <v>1</v>
      </c>
      <c r="H18" s="40">
        <f t="shared" si="3"/>
        <v>0</v>
      </c>
      <c r="K18" s="23">
        <v>0.9</v>
      </c>
      <c r="L18" s="16" t="s">
        <v>18</v>
      </c>
      <c r="M18" s="31">
        <f t="shared" si="2"/>
        <v>54</v>
      </c>
    </row>
    <row r="19" spans="1:13" x14ac:dyDescent="0.3">
      <c r="A19" s="10"/>
      <c r="B19" s="5">
        <v>35</v>
      </c>
      <c r="C19" s="10"/>
      <c r="D19" s="5">
        <v>365</v>
      </c>
      <c r="E19" s="10"/>
      <c r="F19" s="10"/>
      <c r="G19" s="5">
        <f t="shared" si="4"/>
        <v>1</v>
      </c>
      <c r="H19" s="40">
        <f t="shared" si="3"/>
        <v>0</v>
      </c>
    </row>
    <row r="20" spans="1:13" x14ac:dyDescent="0.3">
      <c r="A20" s="10"/>
      <c r="B20" s="5">
        <v>35</v>
      </c>
      <c r="C20" s="10"/>
      <c r="D20" s="5">
        <v>365</v>
      </c>
      <c r="E20" s="10"/>
      <c r="F20" s="10"/>
      <c r="G20" s="5">
        <f t="shared" si="4"/>
        <v>1</v>
      </c>
      <c r="H20" s="40">
        <f t="shared" si="3"/>
        <v>0</v>
      </c>
    </row>
    <row r="21" spans="1:13" x14ac:dyDescent="0.3">
      <c r="A21" s="10"/>
      <c r="B21" s="5">
        <v>35</v>
      </c>
      <c r="C21" s="10"/>
      <c r="D21" s="5">
        <v>365</v>
      </c>
      <c r="E21" s="10"/>
      <c r="F21" s="10"/>
      <c r="G21" s="5">
        <f t="shared" si="4"/>
        <v>1</v>
      </c>
      <c r="H21" s="40">
        <f t="shared" si="3"/>
        <v>0</v>
      </c>
    </row>
    <row r="22" spans="1:13" x14ac:dyDescent="0.3">
      <c r="A22" s="10"/>
      <c r="B22" s="5">
        <v>35</v>
      </c>
      <c r="C22" s="10"/>
      <c r="D22" s="5">
        <v>365</v>
      </c>
      <c r="E22" s="10"/>
      <c r="F22" s="10"/>
      <c r="G22" s="5">
        <f t="shared" si="4"/>
        <v>1</v>
      </c>
      <c r="H22" s="40">
        <f t="shared" si="3"/>
        <v>0</v>
      </c>
    </row>
    <row r="23" spans="1:13" x14ac:dyDescent="0.3">
      <c r="A23" s="10"/>
      <c r="B23" s="5">
        <v>35</v>
      </c>
      <c r="C23" s="10"/>
      <c r="D23" s="5">
        <v>365</v>
      </c>
      <c r="E23" s="10"/>
      <c r="F23" s="10"/>
      <c r="G23" s="5">
        <f t="shared" si="4"/>
        <v>1</v>
      </c>
      <c r="H23" s="40">
        <f t="shared" si="3"/>
        <v>0</v>
      </c>
    </row>
    <row r="24" spans="1:13" x14ac:dyDescent="0.3">
      <c r="A24" s="10"/>
      <c r="B24" s="5">
        <v>35</v>
      </c>
      <c r="C24" s="10"/>
      <c r="D24" s="5">
        <v>365</v>
      </c>
      <c r="E24" s="10"/>
      <c r="F24" s="10"/>
      <c r="G24" s="5">
        <f t="shared" si="4"/>
        <v>1</v>
      </c>
      <c r="H24" s="40">
        <f t="shared" si="3"/>
        <v>0</v>
      </c>
    </row>
    <row r="25" spans="1:13" x14ac:dyDescent="0.3">
      <c r="A25" s="10"/>
      <c r="B25" s="5">
        <v>35</v>
      </c>
      <c r="C25" s="10"/>
      <c r="D25" s="5">
        <v>365</v>
      </c>
      <c r="E25" s="10"/>
      <c r="F25" s="10"/>
      <c r="G25" s="5">
        <f t="shared" si="4"/>
        <v>1</v>
      </c>
      <c r="H25" s="40">
        <f t="shared" si="3"/>
        <v>0</v>
      </c>
    </row>
  </sheetData>
  <sheetProtection selectLockedCells="1" selectUnlockedCells="1"/>
  <mergeCells count="8">
    <mergeCell ref="K8:M8"/>
    <mergeCell ref="A3:H3"/>
    <mergeCell ref="A8:H8"/>
    <mergeCell ref="A4:H4"/>
    <mergeCell ref="A6:H6"/>
    <mergeCell ref="A5:H5"/>
    <mergeCell ref="A7:H7"/>
    <mergeCell ref="A1:J1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Q24"/>
  <sheetViews>
    <sheetView workbookViewId="0">
      <selection activeCell="N8" sqref="N8"/>
    </sheetView>
  </sheetViews>
  <sheetFormatPr defaultRowHeight="14" x14ac:dyDescent="0.3"/>
  <cols>
    <col min="1" max="1" width="9.08203125" style="3" bestFit="1" customWidth="1"/>
    <col min="2" max="2" width="8.25" style="3" hidden="1" customWidth="1"/>
    <col min="3" max="3" width="10.25" style="3" customWidth="1"/>
    <col min="4" max="4" width="10.58203125" style="3" hidden="1" customWidth="1"/>
    <col min="5" max="6" width="10.58203125" style="3" customWidth="1"/>
    <col min="7" max="7" width="6.75" style="3" customWidth="1"/>
    <col min="8" max="8" width="11.58203125" style="4" customWidth="1"/>
    <col min="11" max="11" width="9.58203125" customWidth="1"/>
    <col min="12" max="12" width="3.75" customWidth="1"/>
    <col min="13" max="13" width="9.58203125" customWidth="1"/>
    <col min="15" max="15" width="5.75" bestFit="1" customWidth="1"/>
    <col min="16" max="16" width="2" bestFit="1" customWidth="1"/>
    <col min="17" max="17" width="7.25" bestFit="1" customWidth="1"/>
    <col min="20" max="20" width="10.33203125" customWidth="1"/>
  </cols>
  <sheetData>
    <row r="1" spans="1:17" ht="32" customHeight="1" thickBot="1" x14ac:dyDescent="0.35">
      <c r="A1" s="68" t="s">
        <v>22</v>
      </c>
      <c r="B1" s="69"/>
      <c r="C1" s="69"/>
      <c r="D1" s="69"/>
      <c r="E1" s="69"/>
      <c r="F1" s="69"/>
      <c r="G1" s="69"/>
      <c r="H1" s="69"/>
      <c r="I1" s="69"/>
      <c r="J1" s="70"/>
    </row>
    <row r="3" spans="1:17" x14ac:dyDescent="0.3">
      <c r="A3" s="61">
        <v>2024</v>
      </c>
      <c r="B3" s="61"/>
      <c r="C3" s="61"/>
      <c r="D3" s="61"/>
      <c r="E3" s="61"/>
      <c r="F3" s="61"/>
      <c r="G3" s="61"/>
      <c r="H3" s="61"/>
    </row>
    <row r="4" spans="1:17" ht="18.5" customHeight="1" thickBot="1" x14ac:dyDescent="0.35">
      <c r="A4" s="61" t="s">
        <v>21</v>
      </c>
      <c r="B4" s="61"/>
      <c r="C4" s="61"/>
      <c r="D4" s="61"/>
      <c r="E4" s="61"/>
      <c r="F4" s="61"/>
      <c r="G4" s="61"/>
      <c r="H4" s="61"/>
    </row>
    <row r="5" spans="1:17" ht="14.5" thickBot="1" x14ac:dyDescent="0.35">
      <c r="A5" s="67" t="s">
        <v>2</v>
      </c>
      <c r="B5" s="67"/>
      <c r="C5" s="67"/>
      <c r="D5" s="67"/>
      <c r="E5" s="67"/>
      <c r="F5" s="67"/>
      <c r="G5" s="67"/>
      <c r="H5" s="67"/>
      <c r="Q5" s="94"/>
    </row>
    <row r="6" spans="1:17" s="1" customFormat="1" ht="30" customHeight="1" x14ac:dyDescent="0.3">
      <c r="A6" s="66" t="s">
        <v>3</v>
      </c>
      <c r="B6" s="66"/>
      <c r="C6" s="66"/>
      <c r="D6" s="66"/>
      <c r="E6" s="66"/>
      <c r="F6" s="66"/>
      <c r="G6" s="66"/>
      <c r="H6" s="66"/>
    </row>
    <row r="7" spans="1:17" x14ac:dyDescent="0.3">
      <c r="A7" s="62" t="s">
        <v>23</v>
      </c>
      <c r="B7" s="62"/>
      <c r="C7" s="62"/>
      <c r="D7" s="62"/>
      <c r="E7" s="62"/>
      <c r="F7" s="62"/>
      <c r="G7" s="62"/>
      <c r="H7" s="62"/>
    </row>
    <row r="8" spans="1:17" x14ac:dyDescent="0.3">
      <c r="A8" s="62" t="s">
        <v>24</v>
      </c>
      <c r="B8" s="62"/>
      <c r="C8" s="62"/>
      <c r="D8" s="62"/>
      <c r="E8" s="62"/>
      <c r="F8" s="62"/>
      <c r="G8" s="62"/>
      <c r="H8" s="62"/>
      <c r="K8" s="71" t="s">
        <v>15</v>
      </c>
      <c r="L8" s="71"/>
      <c r="M8" s="71"/>
    </row>
    <row r="9" spans="1:17" ht="28.5" thickBot="1" x14ac:dyDescent="0.35">
      <c r="A9" s="24" t="s">
        <v>6</v>
      </c>
      <c r="B9" s="2" t="s">
        <v>7</v>
      </c>
      <c r="C9" s="2" t="s">
        <v>8</v>
      </c>
      <c r="D9" s="2" t="s">
        <v>9</v>
      </c>
      <c r="E9" s="24" t="s">
        <v>10</v>
      </c>
      <c r="F9" s="24" t="s">
        <v>11</v>
      </c>
      <c r="G9" s="2" t="s">
        <v>12</v>
      </c>
      <c r="H9" s="42" t="s">
        <v>13</v>
      </c>
      <c r="K9" s="55" t="s">
        <v>16</v>
      </c>
      <c r="L9" s="56"/>
      <c r="M9" s="57" t="s">
        <v>17</v>
      </c>
    </row>
    <row r="10" spans="1:17" x14ac:dyDescent="0.3">
      <c r="A10" s="45">
        <v>222</v>
      </c>
      <c r="B10" s="43">
        <v>37</v>
      </c>
      <c r="C10" s="43">
        <v>37</v>
      </c>
      <c r="D10" s="43">
        <v>365</v>
      </c>
      <c r="E10" s="48">
        <v>44927</v>
      </c>
      <c r="F10" s="48">
        <v>45291</v>
      </c>
      <c r="G10" s="43">
        <f>(F10-E10)+1</f>
        <v>365</v>
      </c>
      <c r="H10" s="44">
        <f t="shared" ref="H10:H24" si="0">A10/B10*C10/D10*G10</f>
        <v>222.00000000000003</v>
      </c>
      <c r="K10" s="21">
        <v>0.1</v>
      </c>
      <c r="L10" s="7" t="s">
        <v>18</v>
      </c>
      <c r="M10" s="33">
        <f>60*K10</f>
        <v>6</v>
      </c>
    </row>
    <row r="11" spans="1:17" x14ac:dyDescent="0.3">
      <c r="A11" s="45">
        <v>259</v>
      </c>
      <c r="B11" s="43">
        <v>37</v>
      </c>
      <c r="C11" s="43">
        <v>37</v>
      </c>
      <c r="D11" s="43">
        <v>365</v>
      </c>
      <c r="E11" s="48">
        <v>44927</v>
      </c>
      <c r="F11" s="48">
        <v>45291</v>
      </c>
      <c r="G11" s="43">
        <f t="shared" ref="G11:G15" si="1">(F11-E11)+1</f>
        <v>365</v>
      </c>
      <c r="H11" s="44">
        <f t="shared" ref="H11:H15" si="2">A11/B11*C11/D11*G11</f>
        <v>259</v>
      </c>
      <c r="K11" s="22">
        <v>0.2</v>
      </c>
      <c r="L11" s="13" t="s">
        <v>18</v>
      </c>
      <c r="M11" s="29">
        <f>60*K11</f>
        <v>12</v>
      </c>
    </row>
    <row r="12" spans="1:17" x14ac:dyDescent="0.3">
      <c r="A12" s="10"/>
      <c r="B12" s="43">
        <v>37</v>
      </c>
      <c r="C12" s="5">
        <v>37</v>
      </c>
      <c r="D12" s="5">
        <v>365</v>
      </c>
      <c r="E12" s="59"/>
      <c r="F12" s="59"/>
      <c r="G12" s="5">
        <f t="shared" si="1"/>
        <v>1</v>
      </c>
      <c r="H12" s="40">
        <f t="shared" si="2"/>
        <v>0</v>
      </c>
      <c r="K12" s="22">
        <v>0.3</v>
      </c>
      <c r="L12" s="13" t="s">
        <v>18</v>
      </c>
      <c r="M12" s="29">
        <f>60*K12</f>
        <v>18</v>
      </c>
    </row>
    <row r="13" spans="1:17" x14ac:dyDescent="0.3">
      <c r="A13" s="10"/>
      <c r="B13" s="43">
        <v>37</v>
      </c>
      <c r="C13" s="5">
        <v>37</v>
      </c>
      <c r="D13" s="5">
        <v>365</v>
      </c>
      <c r="E13" s="59"/>
      <c r="F13" s="59"/>
      <c r="G13" s="5">
        <f t="shared" si="1"/>
        <v>1</v>
      </c>
      <c r="H13" s="40">
        <f t="shared" si="2"/>
        <v>0</v>
      </c>
      <c r="K13" s="22">
        <v>0.4</v>
      </c>
      <c r="L13" s="13" t="s">
        <v>18</v>
      </c>
      <c r="M13" s="29">
        <f>60*K13</f>
        <v>24</v>
      </c>
    </row>
    <row r="14" spans="1:17" x14ac:dyDescent="0.3">
      <c r="A14" s="10"/>
      <c r="B14" s="43">
        <v>37</v>
      </c>
      <c r="C14" s="5">
        <v>37</v>
      </c>
      <c r="D14" s="5">
        <v>365</v>
      </c>
      <c r="E14" s="59"/>
      <c r="F14" s="59"/>
      <c r="G14" s="5">
        <f t="shared" si="1"/>
        <v>1</v>
      </c>
      <c r="H14" s="40">
        <f t="shared" si="2"/>
        <v>0</v>
      </c>
      <c r="I14" s="41"/>
      <c r="K14" s="22">
        <v>0.5</v>
      </c>
      <c r="L14" s="13" t="s">
        <v>18</v>
      </c>
      <c r="M14" s="29">
        <f>60*K14</f>
        <v>30</v>
      </c>
    </row>
    <row r="15" spans="1:17" x14ac:dyDescent="0.3">
      <c r="A15" s="10"/>
      <c r="B15" s="43">
        <v>37</v>
      </c>
      <c r="C15" s="5">
        <v>37</v>
      </c>
      <c r="D15" s="5">
        <v>365</v>
      </c>
      <c r="E15" s="10"/>
      <c r="F15" s="10"/>
      <c r="G15" s="5">
        <f t="shared" si="1"/>
        <v>1</v>
      </c>
      <c r="H15" s="40">
        <f t="shared" si="2"/>
        <v>0</v>
      </c>
      <c r="K15" s="22">
        <v>0.6</v>
      </c>
      <c r="L15" s="13" t="s">
        <v>18</v>
      </c>
      <c r="M15" s="29">
        <f>60*K15</f>
        <v>36</v>
      </c>
    </row>
    <row r="16" spans="1:17" x14ac:dyDescent="0.3">
      <c r="A16" s="10"/>
      <c r="B16" s="43">
        <v>37</v>
      </c>
      <c r="C16" s="5">
        <v>37</v>
      </c>
      <c r="D16" s="5">
        <v>365</v>
      </c>
      <c r="E16" s="10"/>
      <c r="F16" s="10"/>
      <c r="G16" s="5">
        <f t="shared" ref="G16:G24" si="3">(F16-E16)+1</f>
        <v>1</v>
      </c>
      <c r="H16" s="40">
        <f t="shared" si="0"/>
        <v>0</v>
      </c>
      <c r="K16" s="22">
        <v>0.7</v>
      </c>
      <c r="L16" s="13" t="s">
        <v>18</v>
      </c>
      <c r="M16" s="29">
        <f>60*K16</f>
        <v>42</v>
      </c>
    </row>
    <row r="17" spans="1:13" x14ac:dyDescent="0.3">
      <c r="A17" s="10"/>
      <c r="B17" s="43">
        <v>37</v>
      </c>
      <c r="C17" s="5">
        <v>37</v>
      </c>
      <c r="D17" s="5">
        <v>365</v>
      </c>
      <c r="E17" s="10"/>
      <c r="F17" s="10"/>
      <c r="G17" s="5">
        <f t="shared" si="3"/>
        <v>1</v>
      </c>
      <c r="H17" s="40">
        <f t="shared" si="0"/>
        <v>0</v>
      </c>
      <c r="K17" s="22">
        <v>0.8</v>
      </c>
      <c r="L17" s="13" t="s">
        <v>18</v>
      </c>
      <c r="M17" s="29">
        <f>60*K17</f>
        <v>48</v>
      </c>
    </row>
    <row r="18" spans="1:13" ht="14.5" thickBot="1" x14ac:dyDescent="0.35">
      <c r="A18" s="10"/>
      <c r="B18" s="43">
        <v>37</v>
      </c>
      <c r="C18" s="5">
        <v>37</v>
      </c>
      <c r="D18" s="5">
        <v>365</v>
      </c>
      <c r="E18" s="10"/>
      <c r="F18" s="10"/>
      <c r="G18" s="5">
        <f t="shared" si="3"/>
        <v>1</v>
      </c>
      <c r="H18" s="40">
        <f t="shared" si="0"/>
        <v>0</v>
      </c>
      <c r="K18" s="23">
        <v>0.9</v>
      </c>
      <c r="L18" s="16" t="s">
        <v>18</v>
      </c>
      <c r="M18" s="31">
        <f>60*K18</f>
        <v>54</v>
      </c>
    </row>
    <row r="19" spans="1:13" x14ac:dyDescent="0.3">
      <c r="A19" s="10"/>
      <c r="B19" s="43">
        <v>37</v>
      </c>
      <c r="C19" s="5">
        <v>37</v>
      </c>
      <c r="D19" s="5">
        <v>365</v>
      </c>
      <c r="E19" s="10"/>
      <c r="F19" s="10"/>
      <c r="G19" s="5">
        <f t="shared" si="3"/>
        <v>1</v>
      </c>
      <c r="H19" s="40">
        <f t="shared" si="0"/>
        <v>0</v>
      </c>
    </row>
    <row r="20" spans="1:13" x14ac:dyDescent="0.3">
      <c r="A20" s="10"/>
      <c r="B20" s="43">
        <v>37</v>
      </c>
      <c r="C20" s="5">
        <v>37</v>
      </c>
      <c r="D20" s="5">
        <v>365</v>
      </c>
      <c r="E20" s="10"/>
      <c r="F20" s="10"/>
      <c r="G20" s="5">
        <f t="shared" si="3"/>
        <v>1</v>
      </c>
      <c r="H20" s="40">
        <f t="shared" si="0"/>
        <v>0</v>
      </c>
    </row>
    <row r="21" spans="1:13" x14ac:dyDescent="0.3">
      <c r="A21" s="10"/>
      <c r="B21" s="43">
        <v>37</v>
      </c>
      <c r="C21" s="5">
        <v>37</v>
      </c>
      <c r="D21" s="5">
        <v>365</v>
      </c>
      <c r="E21" s="10"/>
      <c r="F21" s="10"/>
      <c r="G21" s="5">
        <f t="shared" si="3"/>
        <v>1</v>
      </c>
      <c r="H21" s="40">
        <f t="shared" si="0"/>
        <v>0</v>
      </c>
    </row>
    <row r="22" spans="1:13" x14ac:dyDescent="0.3">
      <c r="A22" s="10"/>
      <c r="B22" s="43">
        <v>37</v>
      </c>
      <c r="C22" s="5">
        <v>37</v>
      </c>
      <c r="D22" s="5">
        <v>365</v>
      </c>
      <c r="E22" s="10"/>
      <c r="F22" s="10"/>
      <c r="G22" s="5">
        <f t="shared" si="3"/>
        <v>1</v>
      </c>
      <c r="H22" s="40">
        <f t="shared" si="0"/>
        <v>0</v>
      </c>
    </row>
    <row r="23" spans="1:13" x14ac:dyDescent="0.3">
      <c r="A23" s="10"/>
      <c r="B23" s="43">
        <v>37</v>
      </c>
      <c r="C23" s="5">
        <v>37</v>
      </c>
      <c r="D23" s="5">
        <v>365</v>
      </c>
      <c r="E23" s="10"/>
      <c r="F23" s="10"/>
      <c r="G23" s="5">
        <f t="shared" si="3"/>
        <v>1</v>
      </c>
      <c r="H23" s="40">
        <f t="shared" si="0"/>
        <v>0</v>
      </c>
    </row>
    <row r="24" spans="1:13" x14ac:dyDescent="0.3">
      <c r="A24" s="10"/>
      <c r="B24" s="43">
        <v>37</v>
      </c>
      <c r="C24" s="5">
        <v>37</v>
      </c>
      <c r="D24" s="5">
        <v>365</v>
      </c>
      <c r="E24" s="10"/>
      <c r="F24" s="10"/>
      <c r="G24" s="5">
        <f t="shared" si="3"/>
        <v>1</v>
      </c>
      <c r="H24" s="40">
        <f t="shared" si="0"/>
        <v>0</v>
      </c>
    </row>
  </sheetData>
  <sheetProtection selectLockedCells="1"/>
  <mergeCells count="8">
    <mergeCell ref="K8:M8"/>
    <mergeCell ref="A3:H3"/>
    <mergeCell ref="A5:H5"/>
    <mergeCell ref="A6:H6"/>
    <mergeCell ref="A7:H7"/>
    <mergeCell ref="A8:H8"/>
    <mergeCell ref="A4:H4"/>
    <mergeCell ref="A1:J1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24"/>
  <sheetViews>
    <sheetView zoomScaleNormal="100" workbookViewId="0">
      <selection activeCell="M23" sqref="M23"/>
    </sheetView>
  </sheetViews>
  <sheetFormatPr defaultRowHeight="14" x14ac:dyDescent="0.3"/>
  <cols>
    <col min="1" max="1" width="9.58203125" customWidth="1"/>
    <col min="2" max="2" width="0" hidden="1" customWidth="1"/>
    <col min="3" max="3" width="10.08203125" customWidth="1"/>
    <col min="4" max="4" width="0" hidden="1" customWidth="1"/>
    <col min="5" max="5" width="11.33203125" customWidth="1"/>
    <col min="6" max="6" width="9.5" customWidth="1"/>
    <col min="7" max="7" width="8.25" bestFit="1" customWidth="1"/>
    <col min="8" max="8" width="11.25" hidden="1" customWidth="1"/>
    <col min="9" max="9" width="0" hidden="1" customWidth="1"/>
    <col min="10" max="10" width="11.33203125" customWidth="1"/>
    <col min="11" max="11" width="12.75" customWidth="1"/>
    <col min="14" max="14" width="9.58203125" customWidth="1"/>
    <col min="15" max="15" width="3.83203125" customWidth="1"/>
    <col min="16" max="16" width="9.58203125" customWidth="1"/>
    <col min="18" max="18" width="5.75" bestFit="1" customWidth="1"/>
    <col min="19" max="19" width="2" bestFit="1" customWidth="1"/>
    <col min="20" max="20" width="7.25" bestFit="1" customWidth="1"/>
    <col min="24" max="24" width="24.5" customWidth="1"/>
  </cols>
  <sheetData>
    <row r="1" spans="1:16" ht="29.5" customHeight="1" thickBot="1" x14ac:dyDescent="0.35">
      <c r="A1" s="68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3" spans="1:16" x14ac:dyDescent="0.3">
      <c r="A3" s="95">
        <v>2024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6" s="17" customFormat="1" ht="20" customHeight="1" x14ac:dyDescent="0.35">
      <c r="A4" s="67" t="s">
        <v>58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6" x14ac:dyDescent="0.3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6" ht="28.15" customHeight="1" x14ac:dyDescent="0.3">
      <c r="A6" s="66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6" ht="14.5" thickBot="1" x14ac:dyDescent="0.35">
      <c r="A7" s="62" t="s">
        <v>4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6" s="1" customFormat="1" ht="17" customHeight="1" thickBot="1" x14ac:dyDescent="0.35">
      <c r="A8" s="62" t="s">
        <v>5</v>
      </c>
      <c r="B8" s="62"/>
      <c r="C8" s="62"/>
      <c r="D8" s="62"/>
      <c r="E8" s="62"/>
      <c r="F8" s="62"/>
      <c r="G8" s="62"/>
      <c r="H8" s="62"/>
      <c r="I8" s="62"/>
      <c r="J8" s="62"/>
      <c r="K8" s="62"/>
      <c r="N8" s="63" t="s">
        <v>15</v>
      </c>
      <c r="O8" s="64"/>
      <c r="P8" s="65"/>
    </row>
    <row r="9" spans="1:16" ht="28.5" thickBot="1" x14ac:dyDescent="0.35">
      <c r="A9" s="24" t="s">
        <v>6</v>
      </c>
      <c r="B9" s="2" t="s">
        <v>7</v>
      </c>
      <c r="C9" s="24" t="s">
        <v>8</v>
      </c>
      <c r="D9" s="2" t="s">
        <v>9</v>
      </c>
      <c r="E9" s="24" t="s">
        <v>10</v>
      </c>
      <c r="F9" s="24" t="s">
        <v>11</v>
      </c>
      <c r="G9" s="2" t="s">
        <v>12</v>
      </c>
      <c r="H9" s="42" t="s">
        <v>13</v>
      </c>
      <c r="I9" s="2" t="s">
        <v>28</v>
      </c>
      <c r="J9" s="24" t="s">
        <v>29</v>
      </c>
      <c r="K9" s="47" t="s">
        <v>30</v>
      </c>
      <c r="L9" s="1"/>
      <c r="N9" s="34" t="s">
        <v>16</v>
      </c>
      <c r="O9" s="35"/>
      <c r="P9" s="36" t="s">
        <v>17</v>
      </c>
    </row>
    <row r="10" spans="1:16" x14ac:dyDescent="0.3">
      <c r="A10" s="45">
        <v>210</v>
      </c>
      <c r="B10" s="45">
        <v>35</v>
      </c>
      <c r="C10" s="45">
        <v>35</v>
      </c>
      <c r="D10" s="45">
        <v>365</v>
      </c>
      <c r="E10" s="48">
        <v>44927</v>
      </c>
      <c r="F10" s="48">
        <v>45291</v>
      </c>
      <c r="G10" s="43">
        <f>(F10-E10)+1</f>
        <v>365</v>
      </c>
      <c r="H10" s="46">
        <f t="shared" ref="H10:H18" si="0">A10/B10*C10/D10*G10</f>
        <v>210</v>
      </c>
      <c r="I10" s="43">
        <v>52</v>
      </c>
      <c r="J10" s="45">
        <v>52</v>
      </c>
      <c r="K10" s="44">
        <f>H10/I10*J10</f>
        <v>210</v>
      </c>
      <c r="L10" t="s">
        <v>14</v>
      </c>
      <c r="N10" s="21">
        <v>0.1</v>
      </c>
      <c r="O10" s="7" t="s">
        <v>18</v>
      </c>
      <c r="P10" s="33">
        <f>60*N10</f>
        <v>6</v>
      </c>
    </row>
    <row r="11" spans="1:16" x14ac:dyDescent="0.3">
      <c r="A11" s="45">
        <v>245</v>
      </c>
      <c r="B11" s="45">
        <v>35</v>
      </c>
      <c r="C11" s="45">
        <v>35</v>
      </c>
      <c r="D11" s="45">
        <v>365</v>
      </c>
      <c r="E11" s="48">
        <v>44927</v>
      </c>
      <c r="F11" s="48">
        <v>45291</v>
      </c>
      <c r="G11" s="43">
        <f t="shared" ref="G11:G24" si="1">(F11-E11)+1</f>
        <v>365</v>
      </c>
      <c r="H11" s="46">
        <f t="shared" si="0"/>
        <v>245</v>
      </c>
      <c r="I11" s="43">
        <v>52</v>
      </c>
      <c r="J11" s="45">
        <v>52</v>
      </c>
      <c r="K11" s="44">
        <f t="shared" ref="K11:K18" si="2">H11/I11*J11</f>
        <v>245</v>
      </c>
      <c r="N11" s="22">
        <v>0.2</v>
      </c>
      <c r="O11" s="13" t="s">
        <v>18</v>
      </c>
      <c r="P11" s="29">
        <f t="shared" ref="P11:P18" si="3">60*N11</f>
        <v>12</v>
      </c>
    </row>
    <row r="12" spans="1:16" x14ac:dyDescent="0.3">
      <c r="A12" s="10"/>
      <c r="B12" s="10">
        <v>35</v>
      </c>
      <c r="C12" s="10"/>
      <c r="D12" s="10">
        <v>365</v>
      </c>
      <c r="E12" s="49"/>
      <c r="F12" s="49"/>
      <c r="G12" s="5">
        <f t="shared" si="1"/>
        <v>1</v>
      </c>
      <c r="H12" s="19">
        <f t="shared" si="0"/>
        <v>0</v>
      </c>
      <c r="I12" s="5">
        <v>52</v>
      </c>
      <c r="J12" s="10"/>
      <c r="K12" s="40">
        <f t="shared" si="2"/>
        <v>0</v>
      </c>
      <c r="N12" s="22">
        <v>0.3</v>
      </c>
      <c r="O12" s="13" t="s">
        <v>18</v>
      </c>
      <c r="P12" s="29">
        <f t="shared" si="3"/>
        <v>18</v>
      </c>
    </row>
    <row r="13" spans="1:16" x14ac:dyDescent="0.3">
      <c r="A13" s="10"/>
      <c r="B13" s="10">
        <v>35</v>
      </c>
      <c r="C13" s="10"/>
      <c r="D13" s="10">
        <v>365</v>
      </c>
      <c r="E13" s="49"/>
      <c r="F13" s="49"/>
      <c r="G13" s="5">
        <f t="shared" si="1"/>
        <v>1</v>
      </c>
      <c r="H13" s="19">
        <f t="shared" si="0"/>
        <v>0</v>
      </c>
      <c r="I13" s="5">
        <v>52</v>
      </c>
      <c r="J13" s="10"/>
      <c r="K13" s="40">
        <f t="shared" si="2"/>
        <v>0</v>
      </c>
      <c r="N13" s="22">
        <v>0.4</v>
      </c>
      <c r="O13" s="13" t="s">
        <v>18</v>
      </c>
      <c r="P13" s="29">
        <f t="shared" si="3"/>
        <v>24</v>
      </c>
    </row>
    <row r="14" spans="1:16" x14ac:dyDescent="0.3">
      <c r="A14" s="10"/>
      <c r="B14" s="10">
        <v>35</v>
      </c>
      <c r="C14" s="10"/>
      <c r="D14" s="10">
        <v>365</v>
      </c>
      <c r="E14" s="49"/>
      <c r="F14" s="49"/>
      <c r="G14" s="5">
        <f t="shared" si="1"/>
        <v>1</v>
      </c>
      <c r="H14" s="19">
        <f t="shared" si="0"/>
        <v>0</v>
      </c>
      <c r="I14" s="5">
        <v>52</v>
      </c>
      <c r="J14" s="10"/>
      <c r="K14" s="40">
        <f t="shared" si="2"/>
        <v>0</v>
      </c>
      <c r="N14" s="22">
        <v>0.5</v>
      </c>
      <c r="O14" s="13" t="s">
        <v>18</v>
      </c>
      <c r="P14" s="29">
        <f t="shared" si="3"/>
        <v>30</v>
      </c>
    </row>
    <row r="15" spans="1:16" x14ac:dyDescent="0.3">
      <c r="A15" s="10"/>
      <c r="B15" s="10">
        <v>35</v>
      </c>
      <c r="C15" s="10"/>
      <c r="D15" s="10">
        <v>365</v>
      </c>
      <c r="E15" s="49"/>
      <c r="F15" s="49"/>
      <c r="G15" s="5">
        <f t="shared" si="1"/>
        <v>1</v>
      </c>
      <c r="H15" s="19">
        <f t="shared" si="0"/>
        <v>0</v>
      </c>
      <c r="I15" s="5">
        <v>52</v>
      </c>
      <c r="J15" s="10"/>
      <c r="K15" s="40">
        <f t="shared" si="2"/>
        <v>0</v>
      </c>
      <c r="N15" s="22">
        <v>0.6</v>
      </c>
      <c r="O15" s="13" t="s">
        <v>18</v>
      </c>
      <c r="P15" s="29">
        <f t="shared" si="3"/>
        <v>36</v>
      </c>
    </row>
    <row r="16" spans="1:16" x14ac:dyDescent="0.3">
      <c r="A16" s="10"/>
      <c r="B16" s="10">
        <v>35</v>
      </c>
      <c r="C16" s="10"/>
      <c r="D16" s="10">
        <v>365</v>
      </c>
      <c r="E16" s="49"/>
      <c r="F16" s="49"/>
      <c r="G16" s="5">
        <f t="shared" si="1"/>
        <v>1</v>
      </c>
      <c r="H16" s="19">
        <f t="shared" si="0"/>
        <v>0</v>
      </c>
      <c r="I16" s="5">
        <v>52</v>
      </c>
      <c r="J16" s="10"/>
      <c r="K16" s="40">
        <f t="shared" si="2"/>
        <v>0</v>
      </c>
      <c r="N16" s="22">
        <v>0.7</v>
      </c>
      <c r="O16" s="13" t="s">
        <v>18</v>
      </c>
      <c r="P16" s="29">
        <f t="shared" si="3"/>
        <v>42</v>
      </c>
    </row>
    <row r="17" spans="1:16" x14ac:dyDescent="0.3">
      <c r="A17" s="10"/>
      <c r="B17" s="10">
        <v>35</v>
      </c>
      <c r="C17" s="10"/>
      <c r="D17" s="10">
        <v>365</v>
      </c>
      <c r="E17" s="49"/>
      <c r="F17" s="49"/>
      <c r="G17" s="5">
        <f t="shared" si="1"/>
        <v>1</v>
      </c>
      <c r="H17" s="19">
        <f t="shared" si="0"/>
        <v>0</v>
      </c>
      <c r="I17" s="5">
        <v>52</v>
      </c>
      <c r="J17" s="10"/>
      <c r="K17" s="40">
        <f t="shared" si="2"/>
        <v>0</v>
      </c>
      <c r="N17" s="22">
        <v>0.8</v>
      </c>
      <c r="O17" s="13" t="s">
        <v>18</v>
      </c>
      <c r="P17" s="29">
        <f t="shared" si="3"/>
        <v>48</v>
      </c>
    </row>
    <row r="18" spans="1:16" ht="14.5" thickBot="1" x14ac:dyDescent="0.35">
      <c r="A18" s="10"/>
      <c r="B18" s="10">
        <v>35</v>
      </c>
      <c r="C18" s="10"/>
      <c r="D18" s="10">
        <v>365</v>
      </c>
      <c r="E18" s="49"/>
      <c r="F18" s="49"/>
      <c r="G18" s="5">
        <f t="shared" si="1"/>
        <v>1</v>
      </c>
      <c r="H18" s="19">
        <f t="shared" si="0"/>
        <v>0</v>
      </c>
      <c r="I18" s="5">
        <v>52</v>
      </c>
      <c r="J18" s="10"/>
      <c r="K18" s="40">
        <f t="shared" si="2"/>
        <v>0</v>
      </c>
      <c r="N18" s="23">
        <v>0.9</v>
      </c>
      <c r="O18" s="16" t="s">
        <v>18</v>
      </c>
      <c r="P18" s="31">
        <f t="shared" si="3"/>
        <v>54</v>
      </c>
    </row>
    <row r="19" spans="1:16" x14ac:dyDescent="0.3">
      <c r="A19" s="10"/>
      <c r="B19" s="10">
        <v>35</v>
      </c>
      <c r="C19" s="10"/>
      <c r="D19" s="10">
        <v>365</v>
      </c>
      <c r="E19" s="49"/>
      <c r="F19" s="49"/>
      <c r="G19" s="5">
        <f t="shared" si="1"/>
        <v>1</v>
      </c>
      <c r="H19" s="19">
        <f t="shared" ref="H19:H24" si="4">A19/B19*C19/D19*G19</f>
        <v>0</v>
      </c>
      <c r="I19" s="5">
        <v>52</v>
      </c>
      <c r="J19" s="10"/>
      <c r="K19" s="40">
        <f t="shared" ref="K19:K24" si="5">H19/I19*J19</f>
        <v>0</v>
      </c>
    </row>
    <row r="20" spans="1:16" x14ac:dyDescent="0.3">
      <c r="A20" s="10"/>
      <c r="B20" s="10">
        <v>35</v>
      </c>
      <c r="C20" s="10"/>
      <c r="D20" s="10">
        <v>365</v>
      </c>
      <c r="E20" s="49"/>
      <c r="F20" s="49"/>
      <c r="G20" s="5">
        <f t="shared" si="1"/>
        <v>1</v>
      </c>
      <c r="H20" s="19">
        <f t="shared" si="4"/>
        <v>0</v>
      </c>
      <c r="I20" s="5">
        <v>52</v>
      </c>
      <c r="J20" s="10"/>
      <c r="K20" s="40">
        <f t="shared" si="5"/>
        <v>0</v>
      </c>
    </row>
    <row r="21" spans="1:16" x14ac:dyDescent="0.3">
      <c r="A21" s="10"/>
      <c r="B21" s="10">
        <v>35</v>
      </c>
      <c r="C21" s="10"/>
      <c r="D21" s="10">
        <v>365</v>
      </c>
      <c r="E21" s="49"/>
      <c r="F21" s="49"/>
      <c r="G21" s="5">
        <f t="shared" si="1"/>
        <v>1</v>
      </c>
      <c r="H21" s="19">
        <f t="shared" si="4"/>
        <v>0</v>
      </c>
      <c r="I21" s="5">
        <v>52</v>
      </c>
      <c r="J21" s="10"/>
      <c r="K21" s="40">
        <f t="shared" si="5"/>
        <v>0</v>
      </c>
    </row>
    <row r="22" spans="1:16" x14ac:dyDescent="0.3">
      <c r="A22" s="10"/>
      <c r="B22" s="10">
        <v>35</v>
      </c>
      <c r="C22" s="10"/>
      <c r="D22" s="10">
        <v>365</v>
      </c>
      <c r="E22" s="49"/>
      <c r="F22" s="49"/>
      <c r="G22" s="5">
        <f t="shared" si="1"/>
        <v>1</v>
      </c>
      <c r="H22" s="19">
        <f t="shared" si="4"/>
        <v>0</v>
      </c>
      <c r="I22" s="5">
        <v>52</v>
      </c>
      <c r="J22" s="10"/>
      <c r="K22" s="40">
        <f t="shared" si="5"/>
        <v>0</v>
      </c>
    </row>
    <row r="23" spans="1:16" x14ac:dyDescent="0.3">
      <c r="A23" s="10"/>
      <c r="B23" s="10">
        <v>35</v>
      </c>
      <c r="C23" s="10"/>
      <c r="D23" s="10">
        <v>365</v>
      </c>
      <c r="E23" s="49"/>
      <c r="F23" s="49"/>
      <c r="G23" s="5">
        <f t="shared" si="1"/>
        <v>1</v>
      </c>
      <c r="H23" s="19">
        <f t="shared" si="4"/>
        <v>0</v>
      </c>
      <c r="I23" s="5">
        <v>52</v>
      </c>
      <c r="J23" s="10"/>
      <c r="K23" s="40">
        <f t="shared" si="5"/>
        <v>0</v>
      </c>
    </row>
    <row r="24" spans="1:16" x14ac:dyDescent="0.3">
      <c r="A24" s="10"/>
      <c r="B24" s="10">
        <v>35</v>
      </c>
      <c r="C24" s="10"/>
      <c r="D24" s="10">
        <v>365</v>
      </c>
      <c r="E24" s="49"/>
      <c r="F24" s="49"/>
      <c r="G24" s="5">
        <f t="shared" si="1"/>
        <v>1</v>
      </c>
      <c r="H24" s="19">
        <f t="shared" si="4"/>
        <v>0</v>
      </c>
      <c r="I24" s="5">
        <v>52</v>
      </c>
      <c r="J24" s="10"/>
      <c r="K24" s="40">
        <f t="shared" si="5"/>
        <v>0</v>
      </c>
    </row>
  </sheetData>
  <sheetProtection formatCells="0"/>
  <mergeCells count="8">
    <mergeCell ref="A1:L1"/>
    <mergeCell ref="N8:P8"/>
    <mergeCell ref="A3:K3"/>
    <mergeCell ref="A8:K8"/>
    <mergeCell ref="A6:K6"/>
    <mergeCell ref="A7:K7"/>
    <mergeCell ref="A4:K4"/>
    <mergeCell ref="A5:K5"/>
  </mergeCells>
  <pageMargins left="0.7" right="0.7" top="0.75" bottom="0.75" header="0.3" footer="0.3"/>
  <pageSetup paperSize="9" scale="6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O27"/>
  <sheetViews>
    <sheetView workbookViewId="0">
      <selection activeCell="A3" sqref="A3:E6"/>
    </sheetView>
  </sheetViews>
  <sheetFormatPr defaultRowHeight="14" x14ac:dyDescent="0.3"/>
  <cols>
    <col min="1" max="1" width="7.9140625" style="15" customWidth="1"/>
    <col min="2" max="2" width="12.58203125" customWidth="1"/>
    <col min="3" max="3" width="11.4140625" hidden="1" customWidth="1"/>
    <col min="4" max="4" width="10" customWidth="1"/>
    <col min="5" max="5" width="12.9140625" customWidth="1"/>
    <col min="7" max="7" width="7.75" bestFit="1" customWidth="1"/>
    <col min="8" max="8" width="4.33203125" style="3" bestFit="1" customWidth="1"/>
    <col min="9" max="9" width="7.9140625" style="3" customWidth="1"/>
    <col min="10" max="10" width="7.4140625" style="3" customWidth="1"/>
    <col min="11" max="11" width="16.83203125" customWidth="1"/>
    <col min="12" max="12" width="8.83203125" customWidth="1"/>
    <col min="13" max="13" width="7.25" bestFit="1" customWidth="1"/>
    <col min="15" max="15" width="7.1640625" customWidth="1"/>
  </cols>
  <sheetData>
    <row r="1" spans="1:15" ht="25.5" customHeight="1" thickBot="1" x14ac:dyDescent="0.35">
      <c r="A1" s="98" t="s">
        <v>59</v>
      </c>
      <c r="B1" s="99"/>
      <c r="C1" s="99"/>
      <c r="D1" s="99"/>
      <c r="E1" s="99"/>
      <c r="F1" s="99"/>
      <c r="G1" s="100"/>
    </row>
    <row r="3" spans="1:15" ht="15.5" customHeight="1" x14ac:dyDescent="0.3">
      <c r="A3" s="67">
        <v>2024</v>
      </c>
      <c r="B3" s="67"/>
      <c r="C3" s="67"/>
      <c r="D3" s="67"/>
      <c r="E3" s="67"/>
    </row>
    <row r="4" spans="1:15" ht="17.5" customHeight="1" x14ac:dyDescent="0.3">
      <c r="A4" s="61" t="s">
        <v>0</v>
      </c>
      <c r="B4" s="61"/>
      <c r="C4" s="61"/>
      <c r="D4" s="61"/>
      <c r="E4" s="61"/>
      <c r="F4" s="11"/>
      <c r="H4"/>
      <c r="I4"/>
      <c r="J4"/>
    </row>
    <row r="5" spans="1:15" ht="20" customHeight="1" x14ac:dyDescent="0.3">
      <c r="A5" s="101" t="s">
        <v>63</v>
      </c>
      <c r="B5" s="102"/>
      <c r="C5" s="102"/>
      <c r="D5" s="102"/>
      <c r="E5" s="103"/>
      <c r="F5" s="11"/>
      <c r="H5"/>
      <c r="I5"/>
      <c r="J5"/>
    </row>
    <row r="6" spans="1:15" ht="28.9" customHeight="1" thickBot="1" x14ac:dyDescent="0.35">
      <c r="A6" s="72" t="s">
        <v>31</v>
      </c>
      <c r="B6" s="72"/>
      <c r="C6" s="72"/>
      <c r="D6" s="72"/>
      <c r="E6" s="72"/>
    </row>
    <row r="7" spans="1:15" ht="17" customHeight="1" thickBot="1" x14ac:dyDescent="0.35">
      <c r="A7" s="104" t="s">
        <v>64</v>
      </c>
      <c r="B7" s="105"/>
      <c r="C7" s="105"/>
      <c r="D7" s="105"/>
      <c r="E7" s="106"/>
      <c r="G7" s="63" t="s">
        <v>15</v>
      </c>
      <c r="H7" s="64"/>
      <c r="I7" s="65"/>
      <c r="K7" s="73" t="s">
        <v>60</v>
      </c>
      <c r="L7" s="74"/>
      <c r="M7" s="74"/>
      <c r="N7" s="74"/>
      <c r="O7" s="75"/>
    </row>
    <row r="8" spans="1:15" s="8" customFormat="1" ht="36.65" customHeight="1" thickBot="1" x14ac:dyDescent="0.35">
      <c r="A8" s="51" t="s">
        <v>32</v>
      </c>
      <c r="B8" s="2" t="s">
        <v>33</v>
      </c>
      <c r="C8" s="2" t="s">
        <v>34</v>
      </c>
      <c r="D8" s="50" t="s">
        <v>35</v>
      </c>
      <c r="E8" s="2" t="s">
        <v>13</v>
      </c>
      <c r="G8" s="34" t="s">
        <v>16</v>
      </c>
      <c r="H8" s="35"/>
      <c r="I8" s="107" t="s">
        <v>17</v>
      </c>
      <c r="K8" s="38"/>
      <c r="L8" s="39"/>
      <c r="M8" s="7"/>
      <c r="N8" s="108" t="s">
        <v>65</v>
      </c>
      <c r="O8" s="32" t="s">
        <v>61</v>
      </c>
    </row>
    <row r="9" spans="1:15" x14ac:dyDescent="0.3">
      <c r="A9" s="52">
        <v>6.5</v>
      </c>
      <c r="B9" s="13">
        <f>A9*7</f>
        <v>45.5</v>
      </c>
      <c r="C9" s="13">
        <v>35</v>
      </c>
      <c r="D9" s="9">
        <v>35</v>
      </c>
      <c r="E9" s="25">
        <f>B9/C9*D9</f>
        <v>45.5</v>
      </c>
      <c r="G9" s="21">
        <v>0.1</v>
      </c>
      <c r="H9" s="7" t="s">
        <v>18</v>
      </c>
      <c r="I9" s="33">
        <f>60*G9</f>
        <v>6</v>
      </c>
      <c r="K9" s="28" t="s">
        <v>36</v>
      </c>
      <c r="L9" s="6" t="s">
        <v>37</v>
      </c>
      <c r="M9" s="13">
        <v>2</v>
      </c>
      <c r="N9" s="13" t="s">
        <v>38</v>
      </c>
      <c r="O9" s="29" t="s">
        <v>39</v>
      </c>
    </row>
    <row r="10" spans="1:15" x14ac:dyDescent="0.3">
      <c r="A10" s="52">
        <v>6</v>
      </c>
      <c r="B10" s="13">
        <f t="shared" ref="B10:B21" si="0">A10*7</f>
        <v>42</v>
      </c>
      <c r="C10" s="13">
        <v>35</v>
      </c>
      <c r="D10" s="9"/>
      <c r="E10" s="25">
        <f t="shared" ref="E10:E21" si="1">B10/C10*D10</f>
        <v>0</v>
      </c>
      <c r="G10" s="22">
        <v>0.2</v>
      </c>
      <c r="H10" s="13" t="s">
        <v>18</v>
      </c>
      <c r="I10" s="29">
        <f t="shared" ref="I10:I17" si="2">60*G10</f>
        <v>12</v>
      </c>
      <c r="K10" s="28" t="s">
        <v>36</v>
      </c>
      <c r="L10" s="6" t="s">
        <v>37</v>
      </c>
      <c r="M10" s="13">
        <v>3</v>
      </c>
      <c r="N10" s="13" t="s">
        <v>38</v>
      </c>
      <c r="O10" s="29" t="s">
        <v>39</v>
      </c>
    </row>
    <row r="11" spans="1:15" x14ac:dyDescent="0.3">
      <c r="A11" s="52">
        <v>5.5</v>
      </c>
      <c r="B11" s="13">
        <f t="shared" si="0"/>
        <v>38.5</v>
      </c>
      <c r="C11" s="13">
        <v>35</v>
      </c>
      <c r="D11" s="9"/>
      <c r="E11" s="25">
        <f t="shared" si="1"/>
        <v>0</v>
      </c>
      <c r="G11" s="22">
        <v>0.3</v>
      </c>
      <c r="H11" s="13" t="s">
        <v>18</v>
      </c>
      <c r="I11" s="29">
        <f t="shared" si="2"/>
        <v>18</v>
      </c>
      <c r="K11" s="28" t="s">
        <v>40</v>
      </c>
      <c r="L11" s="6" t="s">
        <v>62</v>
      </c>
      <c r="M11" s="13">
        <v>29</v>
      </c>
      <c r="N11" s="13" t="s">
        <v>38</v>
      </c>
      <c r="O11" s="29" t="s">
        <v>39</v>
      </c>
    </row>
    <row r="12" spans="1:15" x14ac:dyDescent="0.3">
      <c r="A12" s="52">
        <v>5</v>
      </c>
      <c r="B12" s="13">
        <f t="shared" si="0"/>
        <v>35</v>
      </c>
      <c r="C12" s="13">
        <v>35</v>
      </c>
      <c r="D12" s="9"/>
      <c r="E12" s="25">
        <f t="shared" si="1"/>
        <v>0</v>
      </c>
      <c r="G12" s="22">
        <v>0.4</v>
      </c>
      <c r="H12" s="13" t="s">
        <v>18</v>
      </c>
      <c r="I12" s="29">
        <f t="shared" si="2"/>
        <v>24</v>
      </c>
      <c r="K12" s="28" t="s">
        <v>42</v>
      </c>
      <c r="L12" s="6" t="s">
        <v>41</v>
      </c>
      <c r="M12" s="13">
        <v>1</v>
      </c>
      <c r="N12" s="13" t="s">
        <v>38</v>
      </c>
      <c r="O12" s="29" t="s">
        <v>39</v>
      </c>
    </row>
    <row r="13" spans="1:15" x14ac:dyDescent="0.3">
      <c r="A13" s="52">
        <v>4.5</v>
      </c>
      <c r="B13" s="13">
        <f t="shared" si="0"/>
        <v>31.5</v>
      </c>
      <c r="C13" s="13">
        <v>35</v>
      </c>
      <c r="D13" s="9"/>
      <c r="E13" s="25">
        <f t="shared" si="1"/>
        <v>0</v>
      </c>
      <c r="G13" s="22">
        <v>0.5</v>
      </c>
      <c r="H13" s="13" t="s">
        <v>18</v>
      </c>
      <c r="I13" s="29">
        <f t="shared" si="2"/>
        <v>30</v>
      </c>
      <c r="K13" s="28" t="s">
        <v>43</v>
      </c>
      <c r="L13" s="6" t="s">
        <v>20</v>
      </c>
      <c r="M13" s="13">
        <v>25</v>
      </c>
      <c r="N13" s="13" t="s">
        <v>38</v>
      </c>
      <c r="O13" s="29" t="s">
        <v>39</v>
      </c>
    </row>
    <row r="14" spans="1:15" x14ac:dyDescent="0.3">
      <c r="A14" s="52">
        <v>4</v>
      </c>
      <c r="B14" s="13">
        <f t="shared" si="0"/>
        <v>28</v>
      </c>
      <c r="C14" s="13">
        <v>35</v>
      </c>
      <c r="D14" s="9"/>
      <c r="E14" s="25">
        <f t="shared" si="1"/>
        <v>0</v>
      </c>
      <c r="G14" s="22">
        <v>0.6</v>
      </c>
      <c r="H14" s="13" t="s">
        <v>18</v>
      </c>
      <c r="I14" s="29">
        <f t="shared" si="2"/>
        <v>36</v>
      </c>
      <c r="K14" s="28" t="s">
        <v>44</v>
      </c>
      <c r="L14" s="6" t="s">
        <v>20</v>
      </c>
      <c r="M14" s="13">
        <v>26</v>
      </c>
      <c r="N14" s="13" t="s">
        <v>38</v>
      </c>
      <c r="O14" s="29" t="s">
        <v>39</v>
      </c>
    </row>
    <row r="15" spans="1:15" ht="14.5" thickBot="1" x14ac:dyDescent="0.35">
      <c r="A15" s="52">
        <v>3.5</v>
      </c>
      <c r="B15" s="13">
        <f t="shared" si="0"/>
        <v>24.5</v>
      </c>
      <c r="C15" s="13">
        <v>35</v>
      </c>
      <c r="D15" s="9"/>
      <c r="E15" s="25">
        <f t="shared" si="1"/>
        <v>0</v>
      </c>
      <c r="G15" s="22">
        <v>0.7</v>
      </c>
      <c r="H15" s="13" t="s">
        <v>18</v>
      </c>
      <c r="I15" s="29">
        <f t="shared" si="2"/>
        <v>42</v>
      </c>
      <c r="K15" s="30" t="s">
        <v>45</v>
      </c>
      <c r="L15" s="37" t="s">
        <v>20</v>
      </c>
      <c r="M15" s="16">
        <v>31</v>
      </c>
      <c r="N15" s="16" t="s">
        <v>46</v>
      </c>
      <c r="O15" s="31" t="s">
        <v>47</v>
      </c>
    </row>
    <row r="16" spans="1:15" x14ac:dyDescent="0.3">
      <c r="A16" s="52">
        <v>3</v>
      </c>
      <c r="B16" s="13">
        <f t="shared" si="0"/>
        <v>21</v>
      </c>
      <c r="C16" s="13">
        <v>35</v>
      </c>
      <c r="D16" s="9"/>
      <c r="E16" s="25">
        <f t="shared" si="1"/>
        <v>0</v>
      </c>
      <c r="G16" s="22">
        <v>0.8</v>
      </c>
      <c r="H16" s="13" t="s">
        <v>18</v>
      </c>
      <c r="I16" s="29">
        <f t="shared" si="2"/>
        <v>48</v>
      </c>
    </row>
    <row r="17" spans="1:9" ht="14.5" thickBot="1" x14ac:dyDescent="0.35">
      <c r="A17" s="52">
        <v>2.5</v>
      </c>
      <c r="B17" s="13">
        <f t="shared" si="0"/>
        <v>17.5</v>
      </c>
      <c r="C17" s="13">
        <v>35</v>
      </c>
      <c r="D17" s="9"/>
      <c r="E17" s="25">
        <f t="shared" si="1"/>
        <v>0</v>
      </c>
      <c r="F17" t="s">
        <v>14</v>
      </c>
      <c r="G17" s="23">
        <v>0.9</v>
      </c>
      <c r="H17" s="16" t="s">
        <v>18</v>
      </c>
      <c r="I17" s="31">
        <f t="shared" si="2"/>
        <v>54</v>
      </c>
    </row>
    <row r="18" spans="1:9" x14ac:dyDescent="0.3">
      <c r="A18" s="52">
        <v>2</v>
      </c>
      <c r="B18" s="13">
        <f t="shared" si="0"/>
        <v>14</v>
      </c>
      <c r="C18" s="13">
        <v>35</v>
      </c>
      <c r="D18" s="9"/>
      <c r="E18" s="25">
        <f t="shared" si="1"/>
        <v>0</v>
      </c>
    </row>
    <row r="19" spans="1:9" x14ac:dyDescent="0.3">
      <c r="A19" s="52">
        <v>1.5</v>
      </c>
      <c r="B19" s="13">
        <f t="shared" si="0"/>
        <v>10.5</v>
      </c>
      <c r="C19" s="13">
        <v>35</v>
      </c>
      <c r="D19" s="9"/>
      <c r="E19" s="25">
        <f t="shared" si="1"/>
        <v>0</v>
      </c>
    </row>
    <row r="20" spans="1:9" x14ac:dyDescent="0.3">
      <c r="A20" s="52">
        <v>1</v>
      </c>
      <c r="B20" s="13">
        <f t="shared" si="0"/>
        <v>7</v>
      </c>
      <c r="C20" s="13">
        <v>35</v>
      </c>
      <c r="D20" s="9"/>
      <c r="E20" s="25">
        <f t="shared" si="1"/>
        <v>0</v>
      </c>
    </row>
    <row r="21" spans="1:9" x14ac:dyDescent="0.3">
      <c r="A21" s="52">
        <v>0.5</v>
      </c>
      <c r="B21" s="13">
        <f t="shared" si="0"/>
        <v>3.5</v>
      </c>
      <c r="C21" s="13">
        <v>35</v>
      </c>
      <c r="D21" s="9"/>
      <c r="E21" s="25">
        <f t="shared" si="1"/>
        <v>0</v>
      </c>
    </row>
    <row r="24" spans="1:9" x14ac:dyDescent="0.3">
      <c r="A24" s="53" t="s">
        <v>48</v>
      </c>
    </row>
    <row r="25" spans="1:9" x14ac:dyDescent="0.3">
      <c r="A25" s="53" t="s">
        <v>49</v>
      </c>
    </row>
    <row r="26" spans="1:9" x14ac:dyDescent="0.3">
      <c r="A26" s="53" t="s">
        <v>50</v>
      </c>
    </row>
    <row r="27" spans="1:9" x14ac:dyDescent="0.3">
      <c r="A27" s="53" t="s">
        <v>51</v>
      </c>
    </row>
  </sheetData>
  <sheetProtection selectLockedCells="1"/>
  <mergeCells count="7">
    <mergeCell ref="A5:E5"/>
    <mergeCell ref="A7:E7"/>
    <mergeCell ref="G7:I7"/>
    <mergeCell ref="K7:O7"/>
    <mergeCell ref="A3:E3"/>
    <mergeCell ref="A6:E6"/>
    <mergeCell ref="A4:E4"/>
  </mergeCells>
  <pageMargins left="0.7" right="0.7" top="0.75" bottom="0.75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P27"/>
  <sheetViews>
    <sheetView zoomScaleNormal="100" workbookViewId="0">
      <selection activeCell="K22" sqref="K22"/>
    </sheetView>
  </sheetViews>
  <sheetFormatPr defaultRowHeight="14" x14ac:dyDescent="0.3"/>
  <cols>
    <col min="1" max="1" width="5" style="15" bestFit="1" customWidth="1"/>
    <col min="2" max="2" width="12.25" bestFit="1" customWidth="1"/>
    <col min="3" max="3" width="8.25" hidden="1" customWidth="1"/>
    <col min="4" max="4" width="9.08203125" customWidth="1"/>
    <col min="5" max="5" width="9.75" customWidth="1"/>
    <col min="7" max="7" width="8.6640625" customWidth="1"/>
    <col min="8" max="8" width="5.33203125" customWidth="1"/>
    <col min="9" max="9" width="6.75" customWidth="1"/>
    <col min="10" max="10" width="7.25" bestFit="1" customWidth="1"/>
    <col min="11" max="11" width="15.1640625" customWidth="1"/>
    <col min="12" max="12" width="8.4140625" customWidth="1"/>
    <col min="13" max="13" width="5.75" customWidth="1"/>
    <col min="14" max="14" width="6.6640625" customWidth="1"/>
    <col min="15" max="15" width="6.83203125" customWidth="1"/>
  </cols>
  <sheetData>
    <row r="1" spans="1:16" ht="31" customHeight="1" thickBot="1" x14ac:dyDescent="0.35">
      <c r="A1" s="68" t="s">
        <v>52</v>
      </c>
      <c r="B1" s="69"/>
      <c r="C1" s="69"/>
      <c r="D1" s="69"/>
      <c r="E1" s="69"/>
      <c r="F1" s="69"/>
      <c r="G1" s="69"/>
      <c r="H1" s="69"/>
      <c r="I1" s="70"/>
    </row>
    <row r="3" spans="1:16" x14ac:dyDescent="0.3">
      <c r="A3" s="110">
        <v>2024</v>
      </c>
      <c r="B3" s="111"/>
      <c r="C3" s="111"/>
      <c r="D3" s="111"/>
      <c r="E3" s="112"/>
    </row>
    <row r="4" spans="1:16" ht="19.5" customHeight="1" x14ac:dyDescent="0.3">
      <c r="A4" s="61" t="s">
        <v>21</v>
      </c>
      <c r="B4" s="61"/>
      <c r="C4" s="61"/>
      <c r="D4" s="61"/>
      <c r="E4" s="61"/>
      <c r="F4" s="11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20.5" customHeight="1" x14ac:dyDescent="0.3">
      <c r="A5" s="101" t="s">
        <v>63</v>
      </c>
      <c r="B5" s="102"/>
      <c r="C5" s="102"/>
      <c r="D5" s="102"/>
      <c r="E5" s="103"/>
      <c r="F5" s="11"/>
      <c r="G5" s="8"/>
    </row>
    <row r="6" spans="1:16" ht="35.5" customHeight="1" thickBot="1" x14ac:dyDescent="0.35">
      <c r="A6" s="72" t="s">
        <v>31</v>
      </c>
      <c r="B6" s="72"/>
      <c r="C6" s="72"/>
      <c r="D6" s="72"/>
      <c r="E6" s="72"/>
    </row>
    <row r="7" spans="1:16" s="8" customFormat="1" ht="21" customHeight="1" thickBot="1" x14ac:dyDescent="0.35">
      <c r="A7" s="104" t="s">
        <v>66</v>
      </c>
      <c r="B7" s="105"/>
      <c r="C7" s="105"/>
      <c r="D7" s="105"/>
      <c r="E7" s="106"/>
      <c r="G7" s="63" t="s">
        <v>15</v>
      </c>
      <c r="H7" s="64"/>
      <c r="I7" s="65"/>
      <c r="J7" s="3"/>
      <c r="K7" s="73" t="s">
        <v>60</v>
      </c>
      <c r="L7" s="74"/>
      <c r="M7" s="74"/>
      <c r="N7" s="74"/>
      <c r="O7" s="75"/>
    </row>
    <row r="8" spans="1:16" ht="29.5" customHeight="1" thickBot="1" x14ac:dyDescent="0.35">
      <c r="A8" s="51" t="s">
        <v>32</v>
      </c>
      <c r="B8" s="2" t="s">
        <v>33</v>
      </c>
      <c r="C8" s="2" t="s">
        <v>34</v>
      </c>
      <c r="D8" s="24" t="s">
        <v>35</v>
      </c>
      <c r="E8" s="2" t="s">
        <v>13</v>
      </c>
      <c r="G8" s="34" t="s">
        <v>16</v>
      </c>
      <c r="H8" s="35"/>
      <c r="I8" s="107" t="s">
        <v>17</v>
      </c>
      <c r="J8" s="60"/>
      <c r="K8" s="38"/>
      <c r="L8" s="39"/>
      <c r="M8" s="7"/>
      <c r="N8" s="108" t="s">
        <v>65</v>
      </c>
      <c r="O8" s="32" t="s">
        <v>61</v>
      </c>
    </row>
    <row r="9" spans="1:16" x14ac:dyDescent="0.3">
      <c r="A9" s="52">
        <v>6.5</v>
      </c>
      <c r="B9" s="13">
        <f>7/35*37*A9</f>
        <v>48.1</v>
      </c>
      <c r="C9" s="13">
        <v>37</v>
      </c>
      <c r="D9" s="113">
        <v>37</v>
      </c>
      <c r="E9" s="25">
        <f t="shared" ref="E9:E21" si="0">B9/C9*D9</f>
        <v>48.1</v>
      </c>
      <c r="G9" s="21">
        <v>0.1</v>
      </c>
      <c r="H9" s="7" t="s">
        <v>18</v>
      </c>
      <c r="I9" s="33">
        <f>60*G9</f>
        <v>6</v>
      </c>
      <c r="J9" s="3"/>
      <c r="K9" s="28" t="s">
        <v>36</v>
      </c>
      <c r="L9" s="6" t="s">
        <v>37</v>
      </c>
      <c r="M9" s="13">
        <v>2</v>
      </c>
      <c r="N9" s="13" t="s">
        <v>38</v>
      </c>
      <c r="O9" s="29" t="s">
        <v>39</v>
      </c>
    </row>
    <row r="10" spans="1:16" x14ac:dyDescent="0.3">
      <c r="A10" s="52">
        <v>6</v>
      </c>
      <c r="B10" s="13">
        <f t="shared" ref="B10:B21" si="1">7/35*37*A10</f>
        <v>44.400000000000006</v>
      </c>
      <c r="C10" s="13">
        <v>37</v>
      </c>
      <c r="D10" s="114"/>
      <c r="E10" s="25">
        <f t="shared" si="0"/>
        <v>0</v>
      </c>
      <c r="G10" s="22">
        <v>0.2</v>
      </c>
      <c r="H10" s="13" t="s">
        <v>18</v>
      </c>
      <c r="I10" s="29">
        <f t="shared" ref="I10:I17" si="2">60*G10</f>
        <v>12</v>
      </c>
      <c r="J10" s="3"/>
      <c r="K10" s="28" t="s">
        <v>36</v>
      </c>
      <c r="L10" s="6" t="s">
        <v>37</v>
      </c>
      <c r="M10" s="13">
        <v>3</v>
      </c>
      <c r="N10" s="13" t="s">
        <v>38</v>
      </c>
      <c r="O10" s="29" t="s">
        <v>39</v>
      </c>
    </row>
    <row r="11" spans="1:16" x14ac:dyDescent="0.3">
      <c r="A11" s="52">
        <v>5.5</v>
      </c>
      <c r="B11" s="13">
        <f t="shared" si="1"/>
        <v>40.700000000000003</v>
      </c>
      <c r="C11" s="13">
        <v>37</v>
      </c>
      <c r="D11" s="114"/>
      <c r="E11" s="25">
        <f t="shared" si="0"/>
        <v>0</v>
      </c>
      <c r="G11" s="22">
        <v>0.3</v>
      </c>
      <c r="H11" s="13" t="s">
        <v>18</v>
      </c>
      <c r="I11" s="29">
        <f t="shared" si="2"/>
        <v>18</v>
      </c>
      <c r="J11" s="3"/>
      <c r="K11" s="28" t="s">
        <v>40</v>
      </c>
      <c r="L11" s="6" t="s">
        <v>62</v>
      </c>
      <c r="M11" s="13">
        <v>29</v>
      </c>
      <c r="N11" s="13" t="s">
        <v>38</v>
      </c>
      <c r="O11" s="29" t="s">
        <v>39</v>
      </c>
    </row>
    <row r="12" spans="1:16" x14ac:dyDescent="0.3">
      <c r="A12" s="52">
        <v>5</v>
      </c>
      <c r="B12" s="13">
        <f t="shared" si="1"/>
        <v>37</v>
      </c>
      <c r="C12" s="13">
        <v>37</v>
      </c>
      <c r="D12" s="114"/>
      <c r="E12" s="25">
        <f t="shared" si="0"/>
        <v>0</v>
      </c>
      <c r="G12" s="22">
        <v>0.4</v>
      </c>
      <c r="H12" s="13" t="s">
        <v>18</v>
      </c>
      <c r="I12" s="29">
        <f t="shared" si="2"/>
        <v>24</v>
      </c>
      <c r="J12" s="3"/>
      <c r="K12" s="28" t="s">
        <v>42</v>
      </c>
      <c r="L12" s="6" t="s">
        <v>41</v>
      </c>
      <c r="M12" s="13">
        <v>1</v>
      </c>
      <c r="N12" s="13" t="s">
        <v>38</v>
      </c>
      <c r="O12" s="29" t="s">
        <v>39</v>
      </c>
    </row>
    <row r="13" spans="1:16" x14ac:dyDescent="0.3">
      <c r="A13" s="52">
        <v>4.5</v>
      </c>
      <c r="B13" s="13">
        <f t="shared" si="1"/>
        <v>33.300000000000004</v>
      </c>
      <c r="C13" s="13">
        <v>37</v>
      </c>
      <c r="D13" s="114"/>
      <c r="E13" s="25">
        <f t="shared" si="0"/>
        <v>0</v>
      </c>
      <c r="G13" s="22">
        <v>0.5</v>
      </c>
      <c r="H13" s="13" t="s">
        <v>18</v>
      </c>
      <c r="I13" s="29">
        <f t="shared" si="2"/>
        <v>30</v>
      </c>
      <c r="J13" s="3"/>
      <c r="K13" s="28" t="s">
        <v>43</v>
      </c>
      <c r="L13" s="6" t="s">
        <v>20</v>
      </c>
      <c r="M13" s="13">
        <v>25</v>
      </c>
      <c r="N13" s="13" t="s">
        <v>38</v>
      </c>
      <c r="O13" s="29" t="s">
        <v>39</v>
      </c>
    </row>
    <row r="14" spans="1:16" x14ac:dyDescent="0.3">
      <c r="A14" s="52">
        <v>4</v>
      </c>
      <c r="B14" s="13">
        <f t="shared" si="1"/>
        <v>29.6</v>
      </c>
      <c r="C14" s="13">
        <v>37</v>
      </c>
      <c r="D14" s="114"/>
      <c r="E14" s="25">
        <f t="shared" si="0"/>
        <v>0</v>
      </c>
      <c r="G14" s="22">
        <v>0.6</v>
      </c>
      <c r="H14" s="13" t="s">
        <v>18</v>
      </c>
      <c r="I14" s="29">
        <f t="shared" si="2"/>
        <v>36</v>
      </c>
      <c r="J14" s="3"/>
      <c r="K14" s="28" t="s">
        <v>44</v>
      </c>
      <c r="L14" s="6" t="s">
        <v>20</v>
      </c>
      <c r="M14" s="13">
        <v>26</v>
      </c>
      <c r="N14" s="13" t="s">
        <v>38</v>
      </c>
      <c r="O14" s="29" t="s">
        <v>39</v>
      </c>
    </row>
    <row r="15" spans="1:16" ht="14.5" thickBot="1" x14ac:dyDescent="0.35">
      <c r="A15" s="52">
        <v>3.5</v>
      </c>
      <c r="B15" s="13">
        <f t="shared" si="1"/>
        <v>25.900000000000002</v>
      </c>
      <c r="C15" s="13">
        <v>37</v>
      </c>
      <c r="D15" s="114"/>
      <c r="E15" s="25">
        <f t="shared" si="0"/>
        <v>0</v>
      </c>
      <c r="G15" s="22">
        <v>0.7</v>
      </c>
      <c r="H15" s="13" t="s">
        <v>18</v>
      </c>
      <c r="I15" s="29">
        <f t="shared" si="2"/>
        <v>42</v>
      </c>
      <c r="J15" s="3"/>
      <c r="K15" s="30" t="s">
        <v>45</v>
      </c>
      <c r="L15" s="37" t="s">
        <v>20</v>
      </c>
      <c r="M15" s="16">
        <v>31</v>
      </c>
      <c r="N15" s="16" t="s">
        <v>46</v>
      </c>
      <c r="O15" s="31" t="s">
        <v>47</v>
      </c>
    </row>
    <row r="16" spans="1:16" x14ac:dyDescent="0.3">
      <c r="A16" s="52">
        <v>3</v>
      </c>
      <c r="B16" s="13">
        <f t="shared" si="1"/>
        <v>22.200000000000003</v>
      </c>
      <c r="C16" s="13">
        <v>37</v>
      </c>
      <c r="D16" s="114"/>
      <c r="E16" s="25">
        <f t="shared" si="0"/>
        <v>0</v>
      </c>
      <c r="G16" s="22">
        <v>0.8</v>
      </c>
      <c r="H16" s="13" t="s">
        <v>18</v>
      </c>
      <c r="I16" s="29">
        <f t="shared" si="2"/>
        <v>48</v>
      </c>
      <c r="J16" s="3"/>
    </row>
    <row r="17" spans="1:10" ht="14.5" thickBot="1" x14ac:dyDescent="0.35">
      <c r="A17" s="52">
        <v>2.5</v>
      </c>
      <c r="B17" s="13">
        <f t="shared" si="1"/>
        <v>18.5</v>
      </c>
      <c r="C17" s="13">
        <v>37</v>
      </c>
      <c r="D17" s="114"/>
      <c r="E17" s="25">
        <f t="shared" si="0"/>
        <v>0</v>
      </c>
      <c r="G17" s="23">
        <v>0.9</v>
      </c>
      <c r="H17" s="16" t="s">
        <v>18</v>
      </c>
      <c r="I17" s="31">
        <f t="shared" si="2"/>
        <v>54</v>
      </c>
      <c r="J17" s="3"/>
    </row>
    <row r="18" spans="1:10" x14ac:dyDescent="0.3">
      <c r="A18" s="52">
        <v>2</v>
      </c>
      <c r="B18" s="13">
        <f t="shared" si="1"/>
        <v>14.8</v>
      </c>
      <c r="C18" s="13">
        <v>37</v>
      </c>
      <c r="D18" s="114"/>
      <c r="E18" s="25">
        <f t="shared" si="0"/>
        <v>0</v>
      </c>
    </row>
    <row r="19" spans="1:10" x14ac:dyDescent="0.3">
      <c r="A19" s="52">
        <v>1.5</v>
      </c>
      <c r="B19" s="13">
        <f t="shared" si="1"/>
        <v>11.100000000000001</v>
      </c>
      <c r="C19" s="13">
        <v>37</v>
      </c>
      <c r="D19" s="114"/>
      <c r="E19" s="25">
        <f t="shared" si="0"/>
        <v>0</v>
      </c>
    </row>
    <row r="20" spans="1:10" x14ac:dyDescent="0.3">
      <c r="A20" s="52">
        <v>1</v>
      </c>
      <c r="B20" s="13">
        <f t="shared" si="1"/>
        <v>7.4</v>
      </c>
      <c r="C20" s="13">
        <v>37</v>
      </c>
      <c r="D20" s="114"/>
      <c r="E20" s="25">
        <f t="shared" si="0"/>
        <v>0</v>
      </c>
    </row>
    <row r="21" spans="1:10" x14ac:dyDescent="0.3">
      <c r="A21" s="52">
        <v>0.5</v>
      </c>
      <c r="B21" s="13">
        <f t="shared" si="1"/>
        <v>3.7</v>
      </c>
      <c r="C21" s="13">
        <v>37</v>
      </c>
      <c r="D21" s="114"/>
      <c r="E21" s="25">
        <f t="shared" si="0"/>
        <v>0</v>
      </c>
    </row>
    <row r="24" spans="1:10" x14ac:dyDescent="0.3">
      <c r="A24" s="53" t="s">
        <v>48</v>
      </c>
    </row>
    <row r="25" spans="1:10" x14ac:dyDescent="0.3">
      <c r="A25" s="53" t="s">
        <v>49</v>
      </c>
    </row>
    <row r="26" spans="1:10" x14ac:dyDescent="0.3">
      <c r="A26" s="53" t="s">
        <v>50</v>
      </c>
    </row>
    <row r="27" spans="1:10" x14ac:dyDescent="0.3">
      <c r="A27" s="53" t="s">
        <v>51</v>
      </c>
    </row>
  </sheetData>
  <sheetProtection selectLockedCells="1"/>
  <mergeCells count="8">
    <mergeCell ref="A1:I1"/>
    <mergeCell ref="A3:E3"/>
    <mergeCell ref="A6:E6"/>
    <mergeCell ref="A7:E7"/>
    <mergeCell ref="A4:E4"/>
    <mergeCell ref="A5:E5"/>
    <mergeCell ref="G7:I7"/>
    <mergeCell ref="K7:O7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27"/>
  <sheetViews>
    <sheetView workbookViewId="0">
      <selection activeCell="M20" sqref="M20"/>
    </sheetView>
  </sheetViews>
  <sheetFormatPr defaultRowHeight="14" x14ac:dyDescent="0.3"/>
  <cols>
    <col min="1" max="1" width="5" bestFit="1" customWidth="1"/>
    <col min="2" max="2" width="10.33203125" customWidth="1"/>
    <col min="3" max="3" width="8.25" hidden="1" customWidth="1"/>
    <col min="4" max="4" width="10.08203125" customWidth="1"/>
    <col min="5" max="5" width="9.75" hidden="1" customWidth="1"/>
    <col min="6" max="6" width="0" hidden="1" customWidth="1"/>
    <col min="7" max="7" width="9.75" customWidth="1"/>
    <col min="8" max="8" width="11.08203125" customWidth="1"/>
    <col min="11" max="11" width="8.5" customWidth="1"/>
    <col min="12" max="12" width="5" customWidth="1"/>
    <col min="13" max="13" width="6.83203125" customWidth="1"/>
    <col min="14" max="14" width="6.25" bestFit="1" customWidth="1"/>
    <col min="15" max="15" width="15.25" customWidth="1"/>
    <col min="16" max="16" width="8.83203125" customWidth="1"/>
    <col min="17" max="17" width="5.58203125" customWidth="1"/>
    <col min="18" max="18" width="7.08203125" customWidth="1"/>
    <col min="19" max="19" width="6.75" customWidth="1"/>
    <col min="20" max="20" width="22.08203125" customWidth="1"/>
  </cols>
  <sheetData>
    <row r="1" spans="1:19" ht="32" customHeight="1" thickBot="1" x14ac:dyDescent="0.35">
      <c r="A1" s="68" t="s">
        <v>53</v>
      </c>
      <c r="B1" s="69"/>
      <c r="C1" s="69"/>
      <c r="D1" s="69"/>
      <c r="E1" s="69"/>
      <c r="F1" s="69"/>
      <c r="G1" s="69"/>
      <c r="H1" s="69"/>
      <c r="I1" s="69"/>
      <c r="J1" s="70"/>
    </row>
    <row r="2" spans="1:19" ht="14.5" thickBot="1" x14ac:dyDescent="0.35"/>
    <row r="3" spans="1:19" ht="14.5" thickBot="1" x14ac:dyDescent="0.35">
      <c r="A3" s="76">
        <v>2024</v>
      </c>
      <c r="B3" s="77"/>
      <c r="C3" s="77"/>
      <c r="D3" s="77"/>
      <c r="E3" s="77"/>
      <c r="F3" s="77"/>
      <c r="G3" s="77"/>
      <c r="H3" s="78"/>
    </row>
    <row r="4" spans="1:19" ht="28.15" customHeight="1" thickBot="1" x14ac:dyDescent="0.35">
      <c r="A4" s="76" t="s">
        <v>67</v>
      </c>
      <c r="B4" s="77"/>
      <c r="C4" s="77"/>
      <c r="D4" s="77"/>
      <c r="E4" s="77"/>
      <c r="F4" s="77"/>
      <c r="G4" s="77"/>
      <c r="H4" s="77"/>
    </row>
    <row r="5" spans="1:19" ht="14.5" thickBot="1" x14ac:dyDescent="0.35">
      <c r="A5" s="79" t="s">
        <v>63</v>
      </c>
      <c r="B5" s="80"/>
      <c r="C5" s="80"/>
      <c r="D5" s="80"/>
      <c r="E5" s="80"/>
      <c r="F5" s="80"/>
      <c r="G5" s="80"/>
      <c r="H5" s="81"/>
    </row>
    <row r="6" spans="1:19" ht="28.9" customHeight="1" thickBot="1" x14ac:dyDescent="0.35">
      <c r="A6" s="82" t="s">
        <v>54</v>
      </c>
      <c r="B6" s="83"/>
      <c r="C6" s="83"/>
      <c r="D6" s="83"/>
      <c r="E6" s="83"/>
      <c r="F6" s="83"/>
      <c r="G6" s="83"/>
      <c r="H6" s="83"/>
    </row>
    <row r="7" spans="1:19" ht="22.5" customHeight="1" thickBot="1" x14ac:dyDescent="0.35">
      <c r="A7" s="116" t="s">
        <v>66</v>
      </c>
      <c r="B7" s="115"/>
      <c r="C7" s="115"/>
      <c r="D7" s="115"/>
      <c r="E7" s="115"/>
      <c r="F7" s="115"/>
      <c r="G7" s="115"/>
      <c r="H7" s="115"/>
      <c r="K7" s="63" t="s">
        <v>15</v>
      </c>
      <c r="L7" s="64"/>
      <c r="M7" s="65"/>
      <c r="N7" s="3"/>
      <c r="O7" s="73" t="s">
        <v>60</v>
      </c>
      <c r="P7" s="74"/>
      <c r="Q7" s="74"/>
      <c r="R7" s="74"/>
      <c r="S7" s="75"/>
    </row>
    <row r="8" spans="1:19" s="8" customFormat="1" ht="27.65" customHeight="1" thickBot="1" x14ac:dyDescent="0.35">
      <c r="A8" s="2" t="s">
        <v>32</v>
      </c>
      <c r="B8" s="2" t="s">
        <v>33</v>
      </c>
      <c r="C8" s="2" t="s">
        <v>34</v>
      </c>
      <c r="D8" s="20" t="s">
        <v>8</v>
      </c>
      <c r="E8" s="24" t="s">
        <v>13</v>
      </c>
      <c r="F8" s="24" t="s">
        <v>55</v>
      </c>
      <c r="G8" s="20" t="s">
        <v>26</v>
      </c>
      <c r="H8" s="2" t="s">
        <v>13</v>
      </c>
      <c r="K8" s="34" t="s">
        <v>16</v>
      </c>
      <c r="L8" s="35"/>
      <c r="M8" s="107" t="s">
        <v>17</v>
      </c>
      <c r="N8" s="60"/>
      <c r="O8" s="38"/>
      <c r="P8" s="39"/>
      <c r="Q8" s="7"/>
      <c r="R8" s="108" t="s">
        <v>65</v>
      </c>
      <c r="S8" s="32" t="s">
        <v>61</v>
      </c>
    </row>
    <row r="9" spans="1:19" x14ac:dyDescent="0.3">
      <c r="A9" s="13">
        <v>6.5</v>
      </c>
      <c r="B9" s="13">
        <f>A9*7</f>
        <v>45.5</v>
      </c>
      <c r="C9" s="13">
        <v>35</v>
      </c>
      <c r="D9" s="18">
        <v>21</v>
      </c>
      <c r="E9" s="25">
        <f>B9/C9*D9</f>
        <v>27.3</v>
      </c>
      <c r="F9" s="13">
        <v>52</v>
      </c>
      <c r="G9" s="27">
        <v>44</v>
      </c>
      <c r="H9" s="26">
        <f>E9/F9*G9</f>
        <v>23.1</v>
      </c>
      <c r="K9" s="21">
        <v>0.1</v>
      </c>
      <c r="L9" s="7" t="s">
        <v>18</v>
      </c>
      <c r="M9" s="33">
        <f>60*K9</f>
        <v>6</v>
      </c>
      <c r="N9" s="3"/>
      <c r="O9" s="28" t="s">
        <v>36</v>
      </c>
      <c r="P9" s="6" t="s">
        <v>37</v>
      </c>
      <c r="Q9" s="13">
        <v>2</v>
      </c>
      <c r="R9" s="13" t="s">
        <v>38</v>
      </c>
      <c r="S9" s="29" t="s">
        <v>39</v>
      </c>
    </row>
    <row r="10" spans="1:19" x14ac:dyDescent="0.3">
      <c r="A10" s="13">
        <v>6</v>
      </c>
      <c r="B10" s="13">
        <f t="shared" ref="B10:B21" si="0">A10*7</f>
        <v>42</v>
      </c>
      <c r="C10" s="13">
        <v>35</v>
      </c>
      <c r="D10" s="18"/>
      <c r="E10" s="25">
        <f t="shared" ref="E10:E21" si="1">B10/C10*D10</f>
        <v>0</v>
      </c>
      <c r="F10" s="13">
        <v>52</v>
      </c>
      <c r="G10" s="27"/>
      <c r="H10" s="26">
        <f t="shared" ref="H10:H21" si="2">E10/F10*G10</f>
        <v>0</v>
      </c>
      <c r="K10" s="22">
        <v>0.2</v>
      </c>
      <c r="L10" s="13" t="s">
        <v>18</v>
      </c>
      <c r="M10" s="29">
        <f t="shared" ref="M10:M17" si="3">60*K10</f>
        <v>12</v>
      </c>
      <c r="N10" s="3"/>
      <c r="O10" s="28" t="s">
        <v>36</v>
      </c>
      <c r="P10" s="6" t="s">
        <v>37</v>
      </c>
      <c r="Q10" s="13">
        <v>3</v>
      </c>
      <c r="R10" s="13" t="s">
        <v>38</v>
      </c>
      <c r="S10" s="29" t="s">
        <v>39</v>
      </c>
    </row>
    <row r="11" spans="1:19" x14ac:dyDescent="0.3">
      <c r="A11" s="13">
        <v>5.5</v>
      </c>
      <c r="B11" s="13">
        <f t="shared" si="0"/>
        <v>38.5</v>
      </c>
      <c r="C11" s="13">
        <v>35</v>
      </c>
      <c r="D11" s="18"/>
      <c r="E11" s="25">
        <f t="shared" si="1"/>
        <v>0</v>
      </c>
      <c r="F11" s="13">
        <v>52</v>
      </c>
      <c r="G11" s="27"/>
      <c r="H11" s="26">
        <f t="shared" si="2"/>
        <v>0</v>
      </c>
      <c r="K11" s="22">
        <v>0.3</v>
      </c>
      <c r="L11" s="13" t="s">
        <v>18</v>
      </c>
      <c r="M11" s="29">
        <f t="shared" si="3"/>
        <v>18</v>
      </c>
      <c r="N11" s="3"/>
      <c r="O11" s="28" t="s">
        <v>40</v>
      </c>
      <c r="P11" s="6" t="s">
        <v>62</v>
      </c>
      <c r="Q11" s="13">
        <v>29</v>
      </c>
      <c r="R11" s="13" t="s">
        <v>38</v>
      </c>
      <c r="S11" s="29" t="s">
        <v>39</v>
      </c>
    </row>
    <row r="12" spans="1:19" x14ac:dyDescent="0.3">
      <c r="A12" s="13">
        <v>5</v>
      </c>
      <c r="B12" s="13">
        <f t="shared" si="0"/>
        <v>35</v>
      </c>
      <c r="C12" s="13">
        <v>35</v>
      </c>
      <c r="D12" s="18"/>
      <c r="E12" s="25">
        <f t="shared" si="1"/>
        <v>0</v>
      </c>
      <c r="F12" s="13">
        <v>52</v>
      </c>
      <c r="G12" s="27"/>
      <c r="H12" s="26">
        <f t="shared" si="2"/>
        <v>0</v>
      </c>
      <c r="K12" s="22">
        <v>0.4</v>
      </c>
      <c r="L12" s="13" t="s">
        <v>18</v>
      </c>
      <c r="M12" s="29">
        <f t="shared" si="3"/>
        <v>24</v>
      </c>
      <c r="N12" s="3"/>
      <c r="O12" s="28" t="s">
        <v>42</v>
      </c>
      <c r="P12" s="6" t="s">
        <v>41</v>
      </c>
      <c r="Q12" s="13">
        <v>1</v>
      </c>
      <c r="R12" s="13" t="s">
        <v>38</v>
      </c>
      <c r="S12" s="29" t="s">
        <v>39</v>
      </c>
    </row>
    <row r="13" spans="1:19" x14ac:dyDescent="0.3">
      <c r="A13" s="13">
        <v>4.5</v>
      </c>
      <c r="B13" s="13">
        <f t="shared" si="0"/>
        <v>31.5</v>
      </c>
      <c r="C13" s="13">
        <v>35</v>
      </c>
      <c r="D13" s="18"/>
      <c r="E13" s="25">
        <f t="shared" si="1"/>
        <v>0</v>
      </c>
      <c r="F13" s="13">
        <v>52</v>
      </c>
      <c r="G13" s="27"/>
      <c r="H13" s="26">
        <f t="shared" si="2"/>
        <v>0</v>
      </c>
      <c r="K13" s="22">
        <v>0.5</v>
      </c>
      <c r="L13" s="13" t="s">
        <v>18</v>
      </c>
      <c r="M13" s="29">
        <f t="shared" si="3"/>
        <v>30</v>
      </c>
      <c r="N13" s="3"/>
      <c r="O13" s="28" t="s">
        <v>43</v>
      </c>
      <c r="P13" s="6" t="s">
        <v>20</v>
      </c>
      <c r="Q13" s="13">
        <v>25</v>
      </c>
      <c r="R13" s="13" t="s">
        <v>38</v>
      </c>
      <c r="S13" s="29" t="s">
        <v>39</v>
      </c>
    </row>
    <row r="14" spans="1:19" x14ac:dyDescent="0.3">
      <c r="A14" s="13">
        <v>4</v>
      </c>
      <c r="B14" s="13">
        <f t="shared" si="0"/>
        <v>28</v>
      </c>
      <c r="C14" s="13">
        <v>35</v>
      </c>
      <c r="D14" s="18"/>
      <c r="E14" s="25">
        <f t="shared" si="1"/>
        <v>0</v>
      </c>
      <c r="F14" s="13">
        <v>52</v>
      </c>
      <c r="G14" s="27"/>
      <c r="H14" s="26">
        <f t="shared" si="2"/>
        <v>0</v>
      </c>
      <c r="K14" s="22">
        <v>0.6</v>
      </c>
      <c r="L14" s="13" t="s">
        <v>18</v>
      </c>
      <c r="M14" s="29">
        <f t="shared" si="3"/>
        <v>36</v>
      </c>
      <c r="N14" s="3"/>
      <c r="O14" s="28" t="s">
        <v>44</v>
      </c>
      <c r="P14" s="6" t="s">
        <v>20</v>
      </c>
      <c r="Q14" s="13">
        <v>26</v>
      </c>
      <c r="R14" s="13" t="s">
        <v>38</v>
      </c>
      <c r="S14" s="29" t="s">
        <v>39</v>
      </c>
    </row>
    <row r="15" spans="1:19" ht="14.5" thickBot="1" x14ac:dyDescent="0.35">
      <c r="A15" s="13">
        <v>3.5</v>
      </c>
      <c r="B15" s="13">
        <f t="shared" si="0"/>
        <v>24.5</v>
      </c>
      <c r="C15" s="13">
        <v>35</v>
      </c>
      <c r="D15" s="18"/>
      <c r="E15" s="25">
        <f t="shared" si="1"/>
        <v>0</v>
      </c>
      <c r="F15" s="13">
        <v>52</v>
      </c>
      <c r="G15" s="27"/>
      <c r="H15" s="26">
        <f t="shared" si="2"/>
        <v>0</v>
      </c>
      <c r="K15" s="22">
        <v>0.7</v>
      </c>
      <c r="L15" s="13" t="s">
        <v>18</v>
      </c>
      <c r="M15" s="29">
        <f t="shared" si="3"/>
        <v>42</v>
      </c>
      <c r="N15" s="3"/>
      <c r="O15" s="30" t="s">
        <v>45</v>
      </c>
      <c r="P15" s="37" t="s">
        <v>20</v>
      </c>
      <c r="Q15" s="16">
        <v>31</v>
      </c>
      <c r="R15" s="16" t="s">
        <v>46</v>
      </c>
      <c r="S15" s="31" t="s">
        <v>47</v>
      </c>
    </row>
    <row r="16" spans="1:19" x14ac:dyDescent="0.3">
      <c r="A16" s="13">
        <v>3</v>
      </c>
      <c r="B16" s="13">
        <f t="shared" si="0"/>
        <v>21</v>
      </c>
      <c r="C16" s="13">
        <v>35</v>
      </c>
      <c r="D16" s="18"/>
      <c r="E16" s="25">
        <f t="shared" si="1"/>
        <v>0</v>
      </c>
      <c r="F16" s="13">
        <v>52</v>
      </c>
      <c r="G16" s="27"/>
      <c r="H16" s="26">
        <f t="shared" si="2"/>
        <v>0</v>
      </c>
      <c r="K16" s="22">
        <v>0.8</v>
      </c>
      <c r="L16" s="13" t="s">
        <v>18</v>
      </c>
      <c r="M16" s="29">
        <f t="shared" si="3"/>
        <v>48</v>
      </c>
      <c r="N16" s="3"/>
    </row>
    <row r="17" spans="1:14" ht="14.5" thickBot="1" x14ac:dyDescent="0.35">
      <c r="A17" s="13">
        <v>2.5</v>
      </c>
      <c r="B17" s="13">
        <f t="shared" si="0"/>
        <v>17.5</v>
      </c>
      <c r="C17" s="13">
        <v>35</v>
      </c>
      <c r="D17" s="18"/>
      <c r="E17" s="25">
        <f t="shared" ref="E17" si="4">B17/C17*D17</f>
        <v>0</v>
      </c>
      <c r="F17" s="13">
        <v>53</v>
      </c>
      <c r="G17" s="27"/>
      <c r="H17" s="26">
        <f t="shared" si="2"/>
        <v>0</v>
      </c>
      <c r="I17" t="s">
        <v>14</v>
      </c>
      <c r="K17" s="23">
        <v>0.9</v>
      </c>
      <c r="L17" s="16" t="s">
        <v>18</v>
      </c>
      <c r="M17" s="31">
        <f t="shared" si="3"/>
        <v>54</v>
      </c>
      <c r="N17" s="3"/>
    </row>
    <row r="18" spans="1:14" x14ac:dyDescent="0.3">
      <c r="A18" s="13">
        <v>2</v>
      </c>
      <c r="B18" s="13">
        <f t="shared" si="0"/>
        <v>14</v>
      </c>
      <c r="C18" s="13">
        <v>35</v>
      </c>
      <c r="D18" s="18"/>
      <c r="E18" s="25">
        <f t="shared" si="1"/>
        <v>0</v>
      </c>
      <c r="F18" s="13">
        <v>52</v>
      </c>
      <c r="G18" s="27"/>
      <c r="H18" s="26">
        <f t="shared" si="2"/>
        <v>0</v>
      </c>
      <c r="L18" s="3"/>
      <c r="M18" s="3"/>
    </row>
    <row r="19" spans="1:14" x14ac:dyDescent="0.3">
      <c r="A19" s="13">
        <v>1.5</v>
      </c>
      <c r="B19" s="13">
        <f t="shared" si="0"/>
        <v>10.5</v>
      </c>
      <c r="C19" s="13">
        <v>35</v>
      </c>
      <c r="D19" s="18"/>
      <c r="E19" s="25">
        <f t="shared" si="1"/>
        <v>0</v>
      </c>
      <c r="F19" s="13">
        <v>52</v>
      </c>
      <c r="G19" s="27"/>
      <c r="H19" s="26">
        <f t="shared" si="2"/>
        <v>0</v>
      </c>
    </row>
    <row r="20" spans="1:14" x14ac:dyDescent="0.3">
      <c r="A20" s="13">
        <v>1</v>
      </c>
      <c r="B20" s="13">
        <f t="shared" si="0"/>
        <v>7</v>
      </c>
      <c r="C20" s="13">
        <v>35</v>
      </c>
      <c r="D20" s="18"/>
      <c r="E20" s="25">
        <f t="shared" si="1"/>
        <v>0</v>
      </c>
      <c r="F20" s="13">
        <v>52</v>
      </c>
      <c r="G20" s="27"/>
      <c r="H20" s="26">
        <f t="shared" si="2"/>
        <v>0</v>
      </c>
    </row>
    <row r="21" spans="1:14" x14ac:dyDescent="0.3">
      <c r="A21" s="13">
        <v>0.5</v>
      </c>
      <c r="B21" s="13">
        <f t="shared" si="0"/>
        <v>3.5</v>
      </c>
      <c r="C21" s="13">
        <v>35</v>
      </c>
      <c r="D21" s="18"/>
      <c r="E21" s="25">
        <f t="shared" si="1"/>
        <v>0</v>
      </c>
      <c r="F21" s="13">
        <v>52</v>
      </c>
      <c r="G21" s="27"/>
      <c r="H21" s="26">
        <f t="shared" si="2"/>
        <v>0</v>
      </c>
    </row>
    <row r="23" spans="1:14" x14ac:dyDescent="0.3">
      <c r="A23" s="15"/>
    </row>
    <row r="24" spans="1:14" x14ac:dyDescent="0.3">
      <c r="A24" s="14" t="s">
        <v>48</v>
      </c>
    </row>
    <row r="25" spans="1:14" x14ac:dyDescent="0.3">
      <c r="A25" s="14" t="s">
        <v>49</v>
      </c>
    </row>
    <row r="26" spans="1:14" x14ac:dyDescent="0.3">
      <c r="A26" s="14" t="s">
        <v>50</v>
      </c>
    </row>
    <row r="27" spans="1:14" x14ac:dyDescent="0.3">
      <c r="A27" s="14" t="s">
        <v>51</v>
      </c>
    </row>
  </sheetData>
  <sheetProtection selectLockedCells="1"/>
  <mergeCells count="8">
    <mergeCell ref="A1:J1"/>
    <mergeCell ref="A3:H3"/>
    <mergeCell ref="A5:H5"/>
    <mergeCell ref="A6:H6"/>
    <mergeCell ref="A4:H4"/>
    <mergeCell ref="A7:H7"/>
    <mergeCell ref="K7:M7"/>
    <mergeCell ref="O7:S7"/>
  </mergeCells>
  <pageMargins left="0.7" right="0.7" top="0.75" bottom="0.75" header="0.3" footer="0.3"/>
  <pageSetup paperSize="9" scale="8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34529-551D-4ECF-B903-EEDEB5F0570B}">
  <dimension ref="A1:S20"/>
  <sheetViews>
    <sheetView workbookViewId="0">
      <selection activeCell="M25" sqref="M25"/>
    </sheetView>
  </sheetViews>
  <sheetFormatPr defaultRowHeight="14" x14ac:dyDescent="0.3"/>
  <cols>
    <col min="2" max="2" width="8.6640625" hidden="1" customWidth="1"/>
    <col min="3" max="3" width="9.6640625" customWidth="1"/>
    <col min="4" max="4" width="8.6640625" hidden="1" customWidth="1"/>
    <col min="8" max="8" width="9.6640625" customWidth="1"/>
    <col min="9" max="9" width="8.6640625" customWidth="1"/>
    <col min="10" max="10" width="5.75" customWidth="1"/>
    <col min="11" max="11" width="6.33203125" customWidth="1"/>
    <col min="12" max="12" width="5.33203125" customWidth="1"/>
    <col min="13" max="13" width="7.9140625" customWidth="1"/>
    <col min="14" max="14" width="5.33203125" customWidth="1"/>
    <col min="15" max="15" width="6.75" customWidth="1"/>
    <col min="16" max="16" width="10.6640625" customWidth="1"/>
    <col min="17" max="17" width="9.75" customWidth="1"/>
  </cols>
  <sheetData>
    <row r="1" spans="1:19" x14ac:dyDescent="0.3">
      <c r="A1" s="84" t="s">
        <v>1</v>
      </c>
      <c r="B1" s="85"/>
      <c r="C1" s="85"/>
      <c r="D1" s="85"/>
      <c r="E1" s="85"/>
      <c r="F1" s="85"/>
      <c r="G1" s="86"/>
    </row>
    <row r="2" spans="1:19" ht="14.5" thickBot="1" x14ac:dyDescent="0.35">
      <c r="A2" s="87"/>
      <c r="B2" s="88"/>
      <c r="C2" s="88"/>
      <c r="D2" s="88"/>
      <c r="E2" s="88"/>
      <c r="F2" s="88"/>
      <c r="G2" s="89"/>
    </row>
    <row r="3" spans="1:19" s="118" customFormat="1" x14ac:dyDescent="0.3">
      <c r="A3" s="117"/>
      <c r="B3" s="117"/>
      <c r="C3" s="117"/>
      <c r="D3" s="117"/>
      <c r="E3" s="117"/>
      <c r="F3" s="117"/>
      <c r="G3" s="117"/>
    </row>
    <row r="4" spans="1:19" x14ac:dyDescent="0.3">
      <c r="A4" s="61">
        <v>2024</v>
      </c>
      <c r="B4" s="61"/>
      <c r="C4" s="61"/>
      <c r="D4" s="61"/>
      <c r="E4" s="61"/>
      <c r="F4" s="61"/>
      <c r="G4" s="61"/>
      <c r="H4" s="61"/>
      <c r="I4" s="11"/>
    </row>
    <row r="5" spans="1:19" ht="14.5" customHeight="1" x14ac:dyDescent="0.3">
      <c r="A5" s="61" t="s">
        <v>0</v>
      </c>
      <c r="B5" s="61"/>
      <c r="C5" s="61"/>
      <c r="D5" s="61"/>
      <c r="E5" s="61"/>
      <c r="F5" s="61"/>
      <c r="G5" s="61"/>
      <c r="H5" s="61"/>
      <c r="I5" s="11"/>
      <c r="J5" s="58"/>
      <c r="K5" s="58"/>
      <c r="L5" s="58"/>
    </row>
    <row r="6" spans="1:19" x14ac:dyDescent="0.3">
      <c r="A6" s="67" t="s">
        <v>2</v>
      </c>
      <c r="B6" s="67"/>
      <c r="C6" s="67"/>
      <c r="D6" s="67"/>
      <c r="E6" s="67"/>
      <c r="F6" s="67"/>
      <c r="G6" s="67"/>
      <c r="H6" s="67"/>
      <c r="I6" s="12"/>
      <c r="J6" s="58"/>
      <c r="K6" s="58"/>
      <c r="L6" s="58"/>
    </row>
    <row r="7" spans="1:19" x14ac:dyDescent="0.3">
      <c r="A7" s="66" t="s">
        <v>3</v>
      </c>
      <c r="B7" s="66"/>
      <c r="C7" s="66"/>
      <c r="D7" s="66"/>
      <c r="E7" s="66"/>
      <c r="F7" s="66"/>
      <c r="G7" s="66"/>
      <c r="H7" s="66"/>
      <c r="I7" s="12"/>
      <c r="J7" s="14"/>
    </row>
    <row r="8" spans="1:19" ht="14.5" thickBot="1" x14ac:dyDescent="0.35">
      <c r="A8" s="62" t="s">
        <v>56</v>
      </c>
      <c r="B8" s="62"/>
      <c r="C8" s="62"/>
      <c r="D8" s="62"/>
      <c r="E8" s="62"/>
      <c r="F8" s="62"/>
      <c r="G8" s="62"/>
      <c r="H8" s="62"/>
      <c r="I8" s="12"/>
    </row>
    <row r="9" spans="1:19" ht="14.5" thickBot="1" x14ac:dyDescent="0.35">
      <c r="A9" s="62" t="s">
        <v>57</v>
      </c>
      <c r="B9" s="62"/>
      <c r="C9" s="62"/>
      <c r="D9" s="62"/>
      <c r="E9" s="62"/>
      <c r="F9" s="62"/>
      <c r="G9" s="62"/>
      <c r="H9" s="62"/>
      <c r="I9" s="12"/>
      <c r="K9" s="63" t="s">
        <v>15</v>
      </c>
      <c r="L9" s="64"/>
      <c r="M9" s="65"/>
    </row>
    <row r="10" spans="1:19" ht="42.5" thickBot="1" x14ac:dyDescent="0.35">
      <c r="A10" s="24" t="s">
        <v>6</v>
      </c>
      <c r="B10" s="2" t="s">
        <v>7</v>
      </c>
      <c r="C10" s="24" t="s">
        <v>8</v>
      </c>
      <c r="D10" s="2" t="s">
        <v>9</v>
      </c>
      <c r="E10" s="24" t="s">
        <v>10</v>
      </c>
      <c r="F10" s="24" t="s">
        <v>11</v>
      </c>
      <c r="G10" s="2" t="s">
        <v>12</v>
      </c>
      <c r="H10" s="42" t="s">
        <v>13</v>
      </c>
      <c r="I10" s="1"/>
      <c r="J10" s="1"/>
      <c r="K10" s="55" t="s">
        <v>16</v>
      </c>
      <c r="L10" s="56"/>
      <c r="M10" s="57" t="s">
        <v>17</v>
      </c>
      <c r="N10" s="1"/>
      <c r="O10" s="1"/>
      <c r="P10" s="1"/>
      <c r="Q10" s="1"/>
      <c r="R10" s="1"/>
      <c r="S10" s="1"/>
    </row>
    <row r="11" spans="1:19" x14ac:dyDescent="0.3">
      <c r="A11" s="45">
        <v>168</v>
      </c>
      <c r="B11" s="43">
        <v>35</v>
      </c>
      <c r="C11" s="45">
        <v>35</v>
      </c>
      <c r="D11" s="43">
        <v>365</v>
      </c>
      <c r="E11" s="48">
        <v>44927</v>
      </c>
      <c r="F11" s="48">
        <v>45291</v>
      </c>
      <c r="G11" s="43">
        <f t="shared" ref="G11:G20" si="0">(F11-E11)+1</f>
        <v>365</v>
      </c>
      <c r="H11" s="44">
        <f t="shared" ref="H11:H20" si="1">A11/B11*C11/D11*G11</f>
        <v>168</v>
      </c>
      <c r="I11" s="41" t="s">
        <v>14</v>
      </c>
      <c r="K11" s="21">
        <v>0.1</v>
      </c>
      <c r="L11" s="7" t="s">
        <v>18</v>
      </c>
      <c r="M11" s="33">
        <f>60*K11</f>
        <v>6</v>
      </c>
    </row>
    <row r="12" spans="1:19" x14ac:dyDescent="0.3">
      <c r="A12" s="45">
        <v>203</v>
      </c>
      <c r="B12" s="43">
        <v>35</v>
      </c>
      <c r="C12" s="45">
        <v>35</v>
      </c>
      <c r="D12" s="43">
        <v>365</v>
      </c>
      <c r="E12" s="48">
        <v>44927</v>
      </c>
      <c r="F12" s="48">
        <v>45068</v>
      </c>
      <c r="G12" s="43">
        <f t="shared" si="0"/>
        <v>142</v>
      </c>
      <c r="H12" s="44">
        <f t="shared" si="1"/>
        <v>78.975342465753428</v>
      </c>
      <c r="I12" t="s">
        <v>14</v>
      </c>
      <c r="K12" s="22">
        <v>0.2</v>
      </c>
      <c r="L12" s="13" t="s">
        <v>18</v>
      </c>
      <c r="M12" s="29">
        <f t="shared" ref="M12:M19" si="2">60*K12</f>
        <v>12</v>
      </c>
    </row>
    <row r="13" spans="1:19" x14ac:dyDescent="0.3">
      <c r="A13" s="10"/>
      <c r="B13" s="5">
        <v>35</v>
      </c>
      <c r="C13" s="10"/>
      <c r="D13" s="5">
        <v>365</v>
      </c>
      <c r="E13" s="10"/>
      <c r="F13" s="10"/>
      <c r="G13" s="5">
        <f t="shared" si="0"/>
        <v>1</v>
      </c>
      <c r="H13" s="40">
        <f t="shared" si="1"/>
        <v>0</v>
      </c>
      <c r="I13" t="s">
        <v>14</v>
      </c>
      <c r="K13" s="22">
        <v>0.3</v>
      </c>
      <c r="L13" s="13" t="s">
        <v>18</v>
      </c>
      <c r="M13" s="29">
        <f t="shared" si="2"/>
        <v>18</v>
      </c>
    </row>
    <row r="14" spans="1:19" ht="16" customHeight="1" x14ac:dyDescent="0.3">
      <c r="A14" s="10"/>
      <c r="B14" s="5">
        <v>35</v>
      </c>
      <c r="C14" s="10"/>
      <c r="D14" s="5">
        <v>365</v>
      </c>
      <c r="E14" s="10"/>
      <c r="F14" s="10"/>
      <c r="G14" s="5">
        <f t="shared" si="0"/>
        <v>1</v>
      </c>
      <c r="H14" s="40">
        <f t="shared" si="1"/>
        <v>0</v>
      </c>
      <c r="I14" s="54" t="s">
        <v>14</v>
      </c>
      <c r="K14" s="22">
        <v>0.4</v>
      </c>
      <c r="L14" s="13" t="s">
        <v>18</v>
      </c>
      <c r="M14" s="29">
        <f t="shared" si="2"/>
        <v>24</v>
      </c>
    </row>
    <row r="15" spans="1:19" x14ac:dyDescent="0.3">
      <c r="A15" s="10"/>
      <c r="B15" s="5">
        <v>35</v>
      </c>
      <c r="C15" s="10"/>
      <c r="D15" s="5">
        <v>365</v>
      </c>
      <c r="E15" s="10"/>
      <c r="F15" s="10"/>
      <c r="G15" s="5">
        <f t="shared" si="0"/>
        <v>1</v>
      </c>
      <c r="H15" s="40">
        <f t="shared" si="1"/>
        <v>0</v>
      </c>
      <c r="K15" s="22">
        <v>0.5</v>
      </c>
      <c r="L15" s="13" t="s">
        <v>18</v>
      </c>
      <c r="M15" s="29">
        <f t="shared" si="2"/>
        <v>30</v>
      </c>
    </row>
    <row r="16" spans="1:19" x14ac:dyDescent="0.3">
      <c r="A16" s="10"/>
      <c r="B16" s="5">
        <v>35</v>
      </c>
      <c r="C16" s="10"/>
      <c r="D16" s="5">
        <v>365</v>
      </c>
      <c r="E16" s="10"/>
      <c r="F16" s="10"/>
      <c r="G16" s="5">
        <f t="shared" si="0"/>
        <v>1</v>
      </c>
      <c r="H16" s="40">
        <f t="shared" si="1"/>
        <v>0</v>
      </c>
      <c r="K16" s="22">
        <v>0.6</v>
      </c>
      <c r="L16" s="13" t="s">
        <v>18</v>
      </c>
      <c r="M16" s="29">
        <f t="shared" si="2"/>
        <v>36</v>
      </c>
    </row>
    <row r="17" spans="1:13" x14ac:dyDescent="0.3">
      <c r="A17" s="10"/>
      <c r="B17" s="5">
        <v>35</v>
      </c>
      <c r="C17" s="10"/>
      <c r="D17" s="5">
        <v>365</v>
      </c>
      <c r="E17" s="10"/>
      <c r="F17" s="10"/>
      <c r="G17" s="5">
        <f t="shared" si="0"/>
        <v>1</v>
      </c>
      <c r="H17" s="40">
        <f t="shared" si="1"/>
        <v>0</v>
      </c>
      <c r="K17" s="22">
        <v>0.7</v>
      </c>
      <c r="L17" s="13" t="s">
        <v>18</v>
      </c>
      <c r="M17" s="29">
        <f t="shared" si="2"/>
        <v>42</v>
      </c>
    </row>
    <row r="18" spans="1:13" x14ac:dyDescent="0.3">
      <c r="A18" s="10"/>
      <c r="B18" s="5">
        <v>35</v>
      </c>
      <c r="C18" s="10"/>
      <c r="D18" s="5">
        <v>365</v>
      </c>
      <c r="E18" s="10"/>
      <c r="F18" s="10"/>
      <c r="G18" s="5">
        <f t="shared" si="0"/>
        <v>1</v>
      </c>
      <c r="H18" s="40">
        <f t="shared" si="1"/>
        <v>0</v>
      </c>
      <c r="K18" s="22">
        <v>0.8</v>
      </c>
      <c r="L18" s="13" t="s">
        <v>18</v>
      </c>
      <c r="M18" s="29">
        <f t="shared" si="2"/>
        <v>48</v>
      </c>
    </row>
    <row r="19" spans="1:13" ht="14.5" thickBot="1" x14ac:dyDescent="0.35">
      <c r="A19" s="10"/>
      <c r="B19" s="5">
        <v>35</v>
      </c>
      <c r="C19" s="10"/>
      <c r="D19" s="5">
        <v>365</v>
      </c>
      <c r="E19" s="10"/>
      <c r="F19" s="10"/>
      <c r="G19" s="5">
        <f t="shared" si="0"/>
        <v>1</v>
      </c>
      <c r="H19" s="40">
        <f t="shared" si="1"/>
        <v>0</v>
      </c>
      <c r="K19" s="23">
        <v>0.9</v>
      </c>
      <c r="L19" s="16" t="s">
        <v>18</v>
      </c>
      <c r="M19" s="31">
        <f t="shared" si="2"/>
        <v>54</v>
      </c>
    </row>
    <row r="20" spans="1:13" x14ac:dyDescent="0.3">
      <c r="A20" s="10"/>
      <c r="B20" s="5">
        <v>35</v>
      </c>
      <c r="C20" s="10"/>
      <c r="D20" s="5">
        <v>365</v>
      </c>
      <c r="E20" s="10"/>
      <c r="F20" s="10"/>
      <c r="G20" s="5">
        <f t="shared" si="0"/>
        <v>1</v>
      </c>
      <c r="H20" s="40">
        <f t="shared" si="1"/>
        <v>0</v>
      </c>
    </row>
  </sheetData>
  <mergeCells count="8">
    <mergeCell ref="A1:G2"/>
    <mergeCell ref="K9:M9"/>
    <mergeCell ref="A4:H4"/>
    <mergeCell ref="A5:H5"/>
    <mergeCell ref="A6:H6"/>
    <mergeCell ref="A7:H7"/>
    <mergeCell ref="A8:H8"/>
    <mergeCell ref="A9:H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7ADE1-BEB5-4253-B844-C3D79C42C6E3}">
  <dimension ref="A1:O33"/>
  <sheetViews>
    <sheetView workbookViewId="0">
      <selection activeCell="Q13" sqref="Q13"/>
    </sheetView>
  </sheetViews>
  <sheetFormatPr defaultRowHeight="14" x14ac:dyDescent="0.3"/>
  <cols>
    <col min="1" max="1" width="7.9140625" customWidth="1"/>
    <col min="2" max="2" width="14.75" customWidth="1"/>
    <col min="3" max="3" width="8.6640625" hidden="1" customWidth="1"/>
    <col min="5" max="5" width="9.75" customWidth="1"/>
    <col min="7" max="7" width="25.4140625" customWidth="1"/>
    <col min="8" max="8" width="10.5" customWidth="1"/>
    <col min="10" max="10" width="7.1640625" customWidth="1"/>
    <col min="11" max="11" width="6.5" customWidth="1"/>
    <col min="13" max="13" width="7.08203125" customWidth="1"/>
    <col min="14" max="14" width="4.5" customWidth="1"/>
    <col min="15" max="15" width="7.5" customWidth="1"/>
  </cols>
  <sheetData>
    <row r="1" spans="1:15" ht="14" customHeight="1" x14ac:dyDescent="0.3">
      <c r="A1" s="84" t="s">
        <v>59</v>
      </c>
      <c r="B1" s="85"/>
      <c r="C1" s="85"/>
      <c r="D1" s="85"/>
      <c r="E1" s="86"/>
    </row>
    <row r="2" spans="1:15" ht="14.5" thickBot="1" x14ac:dyDescent="0.35">
      <c r="A2" s="87"/>
      <c r="B2" s="88"/>
      <c r="C2" s="88"/>
      <c r="D2" s="88"/>
      <c r="E2" s="89"/>
    </row>
    <row r="4" spans="1:15" ht="14.5" customHeight="1" x14ac:dyDescent="0.3">
      <c r="A4" s="67">
        <v>2024</v>
      </c>
      <c r="B4" s="67"/>
      <c r="C4" s="67"/>
      <c r="D4" s="67"/>
      <c r="E4" s="67"/>
      <c r="G4" s="58"/>
      <c r="H4" s="58"/>
      <c r="I4" s="58"/>
      <c r="J4" s="58"/>
      <c r="K4" s="58"/>
    </row>
    <row r="5" spans="1:15" x14ac:dyDescent="0.3">
      <c r="A5" s="61" t="s">
        <v>0</v>
      </c>
      <c r="B5" s="61"/>
      <c r="C5" s="61"/>
      <c r="D5" s="61"/>
      <c r="E5" s="61"/>
      <c r="G5" s="58"/>
      <c r="H5" s="58"/>
    </row>
    <row r="6" spans="1:15" ht="18.5" customHeight="1" x14ac:dyDescent="0.3">
      <c r="A6" s="101" t="s">
        <v>63</v>
      </c>
      <c r="B6" s="102"/>
      <c r="C6" s="102"/>
      <c r="D6" s="102"/>
      <c r="E6" s="103"/>
    </row>
    <row r="7" spans="1:15" ht="29.5" customHeight="1" thickBot="1" x14ac:dyDescent="0.35">
      <c r="A7" s="72" t="s">
        <v>31</v>
      </c>
      <c r="B7" s="72"/>
      <c r="C7" s="72"/>
      <c r="D7" s="72"/>
      <c r="E7" s="72"/>
    </row>
    <row r="8" spans="1:15" ht="14.5" thickBot="1" x14ac:dyDescent="0.35">
      <c r="A8" s="120" t="s">
        <v>68</v>
      </c>
      <c r="B8" s="120"/>
      <c r="C8" s="120"/>
      <c r="D8" s="120"/>
      <c r="E8" s="121"/>
      <c r="G8" s="73" t="s">
        <v>69</v>
      </c>
      <c r="H8" s="74"/>
      <c r="I8" s="74"/>
      <c r="J8" s="74"/>
      <c r="K8" s="75"/>
      <c r="M8" s="63" t="s">
        <v>15</v>
      </c>
      <c r="N8" s="64"/>
      <c r="O8" s="65"/>
    </row>
    <row r="9" spans="1:15" ht="28.5" thickBot="1" x14ac:dyDescent="0.35">
      <c r="A9" s="51" t="s">
        <v>32</v>
      </c>
      <c r="B9" s="2" t="s">
        <v>33</v>
      </c>
      <c r="C9" s="2" t="s">
        <v>34</v>
      </c>
      <c r="D9" s="50" t="s">
        <v>35</v>
      </c>
      <c r="E9" s="2" t="s">
        <v>13</v>
      </c>
      <c r="G9" s="122"/>
      <c r="H9" s="123"/>
      <c r="I9" s="124"/>
      <c r="J9" s="108" t="s">
        <v>65</v>
      </c>
      <c r="K9" s="32" t="s">
        <v>61</v>
      </c>
      <c r="M9" s="55" t="s">
        <v>16</v>
      </c>
      <c r="N9" s="56"/>
      <c r="O9" s="57" t="s">
        <v>17</v>
      </c>
    </row>
    <row r="10" spans="1:15" ht="16.5" customHeight="1" x14ac:dyDescent="0.3">
      <c r="A10" s="51">
        <v>12</v>
      </c>
      <c r="B10" s="2">
        <v>84</v>
      </c>
      <c r="C10" s="13">
        <v>35</v>
      </c>
      <c r="D10" s="50">
        <v>35</v>
      </c>
      <c r="E10" s="25">
        <f t="shared" ref="E10:E20" si="0">B10/C10*D10</f>
        <v>84</v>
      </c>
      <c r="G10" s="28" t="s">
        <v>36</v>
      </c>
      <c r="H10" s="6" t="s">
        <v>37</v>
      </c>
      <c r="I10" s="13">
        <v>1</v>
      </c>
      <c r="J10" s="13" t="s">
        <v>78</v>
      </c>
      <c r="K10" s="29" t="s">
        <v>39</v>
      </c>
      <c r="M10" s="21">
        <v>0.1</v>
      </c>
      <c r="N10" s="7" t="s">
        <v>18</v>
      </c>
      <c r="O10" s="33">
        <f>60*M10</f>
        <v>6</v>
      </c>
    </row>
    <row r="11" spans="1:15" ht="16.5" customHeight="1" x14ac:dyDescent="0.3">
      <c r="A11" s="51">
        <v>11.5</v>
      </c>
      <c r="B11" s="2">
        <v>80.5</v>
      </c>
      <c r="C11" s="13">
        <v>35</v>
      </c>
      <c r="D11" s="50"/>
      <c r="E11" s="25">
        <f t="shared" si="0"/>
        <v>0</v>
      </c>
      <c r="F11" s="119"/>
      <c r="G11" s="28" t="s">
        <v>36</v>
      </c>
      <c r="H11" s="6" t="s">
        <v>37</v>
      </c>
      <c r="I11" s="13">
        <v>2</v>
      </c>
      <c r="J11" s="13" t="s">
        <v>78</v>
      </c>
      <c r="K11" s="29" t="s">
        <v>39</v>
      </c>
      <c r="M11" s="22">
        <v>0.2</v>
      </c>
      <c r="N11" s="13" t="s">
        <v>18</v>
      </c>
      <c r="O11" s="29">
        <f t="shared" ref="O11:O18" si="1">60*M11</f>
        <v>12</v>
      </c>
    </row>
    <row r="12" spans="1:15" x14ac:dyDescent="0.3">
      <c r="A12" s="51">
        <v>11</v>
      </c>
      <c r="B12" s="2">
        <v>77</v>
      </c>
      <c r="C12" s="13">
        <v>35</v>
      </c>
      <c r="D12" s="50"/>
      <c r="E12" s="25">
        <f t="shared" si="0"/>
        <v>0</v>
      </c>
      <c r="G12" s="28" t="s">
        <v>40</v>
      </c>
      <c r="H12" s="6" t="s">
        <v>62</v>
      </c>
      <c r="I12" s="13">
        <v>29</v>
      </c>
      <c r="J12" s="13" t="s">
        <v>78</v>
      </c>
      <c r="K12" s="29" t="s">
        <v>39</v>
      </c>
      <c r="M12" s="22">
        <v>0.3</v>
      </c>
      <c r="N12" s="13" t="s">
        <v>18</v>
      </c>
      <c r="O12" s="29">
        <f t="shared" si="1"/>
        <v>18</v>
      </c>
    </row>
    <row r="13" spans="1:15" x14ac:dyDescent="0.3">
      <c r="A13" s="51">
        <v>10.5</v>
      </c>
      <c r="B13" s="2">
        <v>73.5</v>
      </c>
      <c r="C13" s="13">
        <v>35</v>
      </c>
      <c r="D13" s="50"/>
      <c r="E13" s="25">
        <f t="shared" si="0"/>
        <v>0</v>
      </c>
      <c r="G13" s="28" t="s">
        <v>42</v>
      </c>
      <c r="H13" s="6" t="s">
        <v>41</v>
      </c>
      <c r="I13" s="13">
        <v>1</v>
      </c>
      <c r="J13" s="13" t="s">
        <v>78</v>
      </c>
      <c r="K13" s="29" t="s">
        <v>39</v>
      </c>
      <c r="M13" s="22">
        <v>0.4</v>
      </c>
      <c r="N13" s="13" t="s">
        <v>18</v>
      </c>
      <c r="O13" s="29">
        <f t="shared" si="1"/>
        <v>24</v>
      </c>
    </row>
    <row r="14" spans="1:15" x14ac:dyDescent="0.3">
      <c r="A14" s="51">
        <v>10</v>
      </c>
      <c r="B14" s="2">
        <v>70</v>
      </c>
      <c r="C14" s="13">
        <v>35</v>
      </c>
      <c r="D14" s="50"/>
      <c r="E14" s="25">
        <f t="shared" si="0"/>
        <v>0</v>
      </c>
      <c r="G14" s="28" t="s">
        <v>70</v>
      </c>
      <c r="H14" s="6" t="s">
        <v>19</v>
      </c>
      <c r="I14" s="13">
        <v>6</v>
      </c>
      <c r="J14" s="13" t="s">
        <v>78</v>
      </c>
      <c r="K14" s="29" t="s">
        <v>39</v>
      </c>
      <c r="M14" s="22">
        <v>0.5</v>
      </c>
      <c r="N14" s="13" t="s">
        <v>18</v>
      </c>
      <c r="O14" s="29">
        <f t="shared" si="1"/>
        <v>30</v>
      </c>
    </row>
    <row r="15" spans="1:15" x14ac:dyDescent="0.3">
      <c r="A15" s="51">
        <v>9.5</v>
      </c>
      <c r="B15" s="2">
        <v>66.5</v>
      </c>
      <c r="C15" s="13">
        <v>35</v>
      </c>
      <c r="D15" s="50"/>
      <c r="E15" s="25">
        <f t="shared" si="0"/>
        <v>0</v>
      </c>
      <c r="G15" s="28" t="s">
        <v>71</v>
      </c>
      <c r="H15" s="6" t="s">
        <v>19</v>
      </c>
      <c r="I15" s="13">
        <v>24</v>
      </c>
      <c r="J15" s="13" t="s">
        <v>78</v>
      </c>
      <c r="K15" s="29" t="s">
        <v>39</v>
      </c>
      <c r="M15" s="22">
        <v>0.6</v>
      </c>
      <c r="N15" s="13" t="s">
        <v>18</v>
      </c>
      <c r="O15" s="29">
        <f t="shared" si="1"/>
        <v>36</v>
      </c>
    </row>
    <row r="16" spans="1:15" x14ac:dyDescent="0.3">
      <c r="A16" s="51">
        <v>9</v>
      </c>
      <c r="B16" s="2">
        <v>63</v>
      </c>
      <c r="C16" s="13">
        <v>35</v>
      </c>
      <c r="D16" s="50"/>
      <c r="E16" s="25">
        <f t="shared" si="0"/>
        <v>0</v>
      </c>
      <c r="G16" s="28" t="s">
        <v>72</v>
      </c>
      <c r="H16" s="6" t="s">
        <v>19</v>
      </c>
      <c r="I16" s="13">
        <v>27</v>
      </c>
      <c r="J16" s="13" t="s">
        <v>78</v>
      </c>
      <c r="K16" s="29" t="s">
        <v>39</v>
      </c>
      <c r="M16" s="22">
        <v>0.7</v>
      </c>
      <c r="N16" s="13" t="s">
        <v>18</v>
      </c>
      <c r="O16" s="29">
        <f t="shared" si="1"/>
        <v>42</v>
      </c>
    </row>
    <row r="17" spans="1:15" x14ac:dyDescent="0.3">
      <c r="A17" s="51">
        <v>8.5</v>
      </c>
      <c r="B17" s="2">
        <v>59.5</v>
      </c>
      <c r="C17" s="13">
        <v>35</v>
      </c>
      <c r="D17" s="50"/>
      <c r="E17" s="25">
        <f t="shared" si="0"/>
        <v>0</v>
      </c>
      <c r="G17" s="28" t="s">
        <v>73</v>
      </c>
      <c r="H17" s="6" t="s">
        <v>74</v>
      </c>
      <c r="I17" s="13">
        <v>15</v>
      </c>
      <c r="J17" s="13" t="s">
        <v>78</v>
      </c>
      <c r="K17" s="29" t="s">
        <v>39</v>
      </c>
      <c r="M17" s="22">
        <v>0.8</v>
      </c>
      <c r="N17" s="13" t="s">
        <v>18</v>
      </c>
      <c r="O17" s="29">
        <f t="shared" si="1"/>
        <v>48</v>
      </c>
    </row>
    <row r="18" spans="1:15" ht="14.5" thickBot="1" x14ac:dyDescent="0.35">
      <c r="A18" s="51">
        <v>8</v>
      </c>
      <c r="B18" s="2">
        <v>56</v>
      </c>
      <c r="C18" s="13">
        <v>35</v>
      </c>
      <c r="D18" s="50"/>
      <c r="E18" s="25">
        <f t="shared" si="0"/>
        <v>0</v>
      </c>
      <c r="G18" s="28" t="s">
        <v>75</v>
      </c>
      <c r="H18" s="6" t="s">
        <v>77</v>
      </c>
      <c r="I18" s="13">
        <v>27</v>
      </c>
      <c r="J18" s="13" t="s">
        <v>78</v>
      </c>
      <c r="K18" s="29" t="s">
        <v>39</v>
      </c>
      <c r="M18" s="23">
        <v>0.9</v>
      </c>
      <c r="N18" s="16" t="s">
        <v>18</v>
      </c>
      <c r="O18" s="31">
        <f t="shared" si="1"/>
        <v>54</v>
      </c>
    </row>
    <row r="19" spans="1:15" x14ac:dyDescent="0.3">
      <c r="A19" s="51">
        <v>7.5</v>
      </c>
      <c r="B19" s="2">
        <v>52.5</v>
      </c>
      <c r="C19" s="13">
        <v>35</v>
      </c>
      <c r="D19" s="50"/>
      <c r="E19" s="25">
        <f t="shared" si="0"/>
        <v>0</v>
      </c>
      <c r="G19" s="28" t="s">
        <v>76</v>
      </c>
      <c r="H19" s="6" t="s">
        <v>77</v>
      </c>
      <c r="I19" s="13">
        <v>30</v>
      </c>
      <c r="J19" s="13" t="s">
        <v>78</v>
      </c>
      <c r="K19" s="29" t="s">
        <v>39</v>
      </c>
    </row>
    <row r="20" spans="1:15" x14ac:dyDescent="0.3">
      <c r="A20" s="51">
        <v>7</v>
      </c>
      <c r="B20" s="2">
        <v>49</v>
      </c>
      <c r="C20" s="13">
        <v>35</v>
      </c>
      <c r="D20" s="50"/>
      <c r="E20" s="25">
        <f t="shared" si="0"/>
        <v>0</v>
      </c>
      <c r="G20" s="28" t="s">
        <v>43</v>
      </c>
      <c r="H20" s="6" t="s">
        <v>20</v>
      </c>
      <c r="I20" s="13">
        <v>25</v>
      </c>
      <c r="J20" s="13" t="s">
        <v>78</v>
      </c>
      <c r="K20" s="29" t="s">
        <v>39</v>
      </c>
    </row>
    <row r="21" spans="1:15" x14ac:dyDescent="0.3">
      <c r="A21" s="52">
        <v>6.5</v>
      </c>
      <c r="B21" s="13">
        <f>A21*7</f>
        <v>45.5</v>
      </c>
      <c r="C21" s="13">
        <v>35</v>
      </c>
      <c r="D21" s="9"/>
      <c r="E21" s="25">
        <f>B21/C21*D21</f>
        <v>0</v>
      </c>
      <c r="G21" s="28" t="s">
        <v>44</v>
      </c>
      <c r="H21" s="6" t="s">
        <v>20</v>
      </c>
      <c r="I21" s="13">
        <v>26</v>
      </c>
      <c r="J21" s="13" t="s">
        <v>78</v>
      </c>
      <c r="K21" s="29" t="s">
        <v>39</v>
      </c>
    </row>
    <row r="22" spans="1:15" x14ac:dyDescent="0.3">
      <c r="A22" s="52">
        <v>6</v>
      </c>
      <c r="B22" s="13">
        <f t="shared" ref="B22:B33" si="2">A22*7</f>
        <v>42</v>
      </c>
      <c r="C22" s="13">
        <v>35</v>
      </c>
      <c r="D22" s="9"/>
      <c r="E22" s="25">
        <f t="shared" ref="E22:E33" si="3">B22/C22*D22</f>
        <v>0</v>
      </c>
    </row>
    <row r="23" spans="1:15" x14ac:dyDescent="0.3">
      <c r="A23" s="52">
        <v>5.5</v>
      </c>
      <c r="B23" s="13">
        <f t="shared" si="2"/>
        <v>38.5</v>
      </c>
      <c r="C23" s="13">
        <v>35</v>
      </c>
      <c r="D23" s="9"/>
      <c r="E23" s="25">
        <f t="shared" si="3"/>
        <v>0</v>
      </c>
    </row>
    <row r="24" spans="1:15" x14ac:dyDescent="0.3">
      <c r="A24" s="52">
        <v>5</v>
      </c>
      <c r="B24" s="13">
        <f t="shared" si="2"/>
        <v>35</v>
      </c>
      <c r="C24" s="13">
        <v>35</v>
      </c>
      <c r="D24" s="9"/>
      <c r="E24" s="25">
        <f t="shared" si="3"/>
        <v>0</v>
      </c>
    </row>
    <row r="25" spans="1:15" x14ac:dyDescent="0.3">
      <c r="A25" s="52">
        <v>4.5</v>
      </c>
      <c r="B25" s="13">
        <f t="shared" si="2"/>
        <v>31.5</v>
      </c>
      <c r="C25" s="13">
        <v>35</v>
      </c>
      <c r="D25" s="9"/>
      <c r="E25" s="25">
        <f t="shared" si="3"/>
        <v>0</v>
      </c>
    </row>
    <row r="26" spans="1:15" x14ac:dyDescent="0.3">
      <c r="A26" s="52">
        <v>4</v>
      </c>
      <c r="B26" s="13">
        <f t="shared" si="2"/>
        <v>28</v>
      </c>
      <c r="C26" s="13">
        <v>35</v>
      </c>
      <c r="D26" s="9">
        <v>35</v>
      </c>
      <c r="E26" s="25">
        <f t="shared" si="3"/>
        <v>28</v>
      </c>
    </row>
    <row r="27" spans="1:15" x14ac:dyDescent="0.3">
      <c r="A27" s="52">
        <v>3.5</v>
      </c>
      <c r="B27" s="13">
        <f t="shared" si="2"/>
        <v>24.5</v>
      </c>
      <c r="C27" s="13">
        <v>35</v>
      </c>
      <c r="D27" s="9"/>
      <c r="E27" s="25">
        <f t="shared" si="3"/>
        <v>0</v>
      </c>
    </row>
    <row r="28" spans="1:15" x14ac:dyDescent="0.3">
      <c r="A28" s="52">
        <v>3</v>
      </c>
      <c r="B28" s="13">
        <f t="shared" si="2"/>
        <v>21</v>
      </c>
      <c r="C28" s="13">
        <v>35</v>
      </c>
      <c r="D28" s="9"/>
      <c r="E28" s="25">
        <f t="shared" si="3"/>
        <v>0</v>
      </c>
    </row>
    <row r="29" spans="1:15" x14ac:dyDescent="0.3">
      <c r="A29" s="52">
        <v>2.5</v>
      </c>
      <c r="B29" s="13">
        <f t="shared" si="2"/>
        <v>17.5</v>
      </c>
      <c r="C29" s="13">
        <v>35</v>
      </c>
      <c r="D29" s="9"/>
      <c r="E29" s="25">
        <f t="shared" si="3"/>
        <v>0</v>
      </c>
    </row>
    <row r="30" spans="1:15" x14ac:dyDescent="0.3">
      <c r="A30" s="52">
        <v>2</v>
      </c>
      <c r="B30" s="13">
        <f t="shared" si="2"/>
        <v>14</v>
      </c>
      <c r="C30" s="13">
        <v>35</v>
      </c>
      <c r="D30" s="9"/>
      <c r="E30" s="25">
        <f t="shared" si="3"/>
        <v>0</v>
      </c>
    </row>
    <row r="31" spans="1:15" x14ac:dyDescent="0.3">
      <c r="A31" s="52">
        <v>1.5</v>
      </c>
      <c r="B31" s="13">
        <f t="shared" si="2"/>
        <v>10.5</v>
      </c>
      <c r="C31" s="13">
        <v>35</v>
      </c>
      <c r="D31" s="9"/>
      <c r="E31" s="25">
        <f t="shared" si="3"/>
        <v>0</v>
      </c>
    </row>
    <row r="32" spans="1:15" x14ac:dyDescent="0.3">
      <c r="A32" s="52">
        <v>1</v>
      </c>
      <c r="B32" s="13">
        <f t="shared" si="2"/>
        <v>7</v>
      </c>
      <c r="C32" s="13">
        <v>35</v>
      </c>
      <c r="D32" s="9"/>
      <c r="E32" s="25">
        <f t="shared" si="3"/>
        <v>0</v>
      </c>
    </row>
    <row r="33" spans="1:5" x14ac:dyDescent="0.3">
      <c r="A33" s="52">
        <v>0.5</v>
      </c>
      <c r="B33" s="13">
        <f t="shared" si="2"/>
        <v>3.5</v>
      </c>
      <c r="C33" s="13">
        <v>35</v>
      </c>
      <c r="D33" s="9"/>
      <c r="E33" s="25">
        <f t="shared" si="3"/>
        <v>0</v>
      </c>
    </row>
  </sheetData>
  <mergeCells count="9">
    <mergeCell ref="M8:O8"/>
    <mergeCell ref="G8:K8"/>
    <mergeCell ref="A1:E2"/>
    <mergeCell ref="G9:I9"/>
    <mergeCell ref="A5:E5"/>
    <mergeCell ref="A6:E6"/>
    <mergeCell ref="A7:E7"/>
    <mergeCell ref="A8:E8"/>
    <mergeCell ref="A4:E4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Annual Leave 35 &amp; PT</vt:lpstr>
      <vt:lpstr>Annual Leave 37</vt:lpstr>
      <vt:lpstr>Annual Leave TT</vt:lpstr>
      <vt:lpstr>Public Holidays 35 &amp; PT</vt:lpstr>
      <vt:lpstr>Public Holidays 37</vt:lpstr>
      <vt:lpstr>Public Holidays TT</vt:lpstr>
      <vt:lpstr>Former GCMB AL</vt:lpstr>
      <vt:lpstr>Former GCMB PH</vt:lpstr>
      <vt:lpstr>'Public Holidays 37'!Print_Area</vt:lpstr>
    </vt:vector>
  </TitlesOfParts>
  <Manager/>
  <Company>Glasgow Life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McKenna, Ann</dc:creator>
  <cp:keywords/>
  <dc:description/>
  <cp:lastModifiedBy>Anderson, Marie</cp:lastModifiedBy>
  <cp:revision/>
  <dcterms:created xsi:type="dcterms:W3CDTF">2015-04-23T09:02:05Z</dcterms:created>
  <dcterms:modified xsi:type="dcterms:W3CDTF">2024-01-17T14:04:56Z</dcterms:modified>
  <cp:category/>
  <cp:contentStatus/>
</cp:coreProperties>
</file>